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3" yWindow="137" windowWidth="9634" windowHeight="5314"/>
  </bookViews>
  <sheets>
    <sheet name="Exp-Imp NG-VN 2017" sheetId="4" r:id="rId1"/>
    <sheet name="VN-the world 2017" sheetId="5" r:id="rId2"/>
  </sheets>
  <calcPr calcId="145621"/>
</workbook>
</file>

<file path=xl/calcChain.xml><?xml version="1.0" encoding="utf-8"?>
<calcChain xmlns="http://schemas.openxmlformats.org/spreadsheetml/2006/main">
  <c r="G84" i="4" l="1"/>
  <c r="H84" i="4" s="1"/>
  <c r="G83" i="4"/>
  <c r="H83" i="4" s="1"/>
  <c r="G82" i="4"/>
  <c r="H82" i="4" s="1"/>
  <c r="G81" i="4"/>
  <c r="H81" i="4" s="1"/>
  <c r="F64" i="4" l="1"/>
  <c r="F93" i="4" s="1"/>
  <c r="E64" i="4"/>
  <c r="E93" i="4" s="1"/>
  <c r="D64" i="4"/>
  <c r="D93" i="4" s="1"/>
  <c r="C64" i="4"/>
  <c r="C93" i="4" s="1"/>
  <c r="G63" i="4"/>
  <c r="H63" i="4" s="1"/>
  <c r="G62" i="4"/>
  <c r="H62" i="4" s="1"/>
  <c r="G61" i="4"/>
  <c r="H61" i="4" s="1"/>
  <c r="G60" i="4"/>
  <c r="H60" i="4" s="1"/>
  <c r="G59" i="4"/>
  <c r="H59" i="4" s="1"/>
  <c r="G58" i="4"/>
  <c r="H58" i="4" s="1"/>
  <c r="G57" i="4"/>
  <c r="H57" i="4" s="1"/>
  <c r="G56" i="4"/>
  <c r="H56" i="4" s="1"/>
  <c r="G55" i="4"/>
  <c r="H55" i="4" s="1"/>
  <c r="G54" i="4"/>
  <c r="H54" i="4" s="1"/>
  <c r="G53" i="4"/>
  <c r="H53" i="4" s="1"/>
  <c r="G52" i="4"/>
  <c r="H52" i="4" s="1"/>
  <c r="G51" i="4"/>
  <c r="H51" i="4" s="1"/>
  <c r="G50" i="4"/>
  <c r="H50" i="4" s="1"/>
  <c r="G49" i="4"/>
  <c r="H49" i="4" s="1"/>
  <c r="G48" i="4"/>
  <c r="H48" i="4" s="1"/>
  <c r="G47" i="4"/>
  <c r="H47" i="4" s="1"/>
  <c r="G46" i="4"/>
  <c r="H46" i="4" s="1"/>
  <c r="G45" i="4"/>
  <c r="H45" i="4" s="1"/>
  <c r="G44" i="4"/>
  <c r="H44" i="4" s="1"/>
  <c r="G43" i="4"/>
  <c r="H43" i="4" s="1"/>
  <c r="G42" i="4"/>
  <c r="H42" i="4" s="1"/>
  <c r="G41" i="4"/>
  <c r="H41" i="4" s="1"/>
  <c r="G40" i="4"/>
  <c r="H40" i="4" s="1"/>
  <c r="G39" i="4"/>
  <c r="H39" i="4" s="1"/>
  <c r="G38" i="4"/>
  <c r="H38" i="4" s="1"/>
  <c r="G37" i="4"/>
  <c r="H37" i="4" s="1"/>
  <c r="G36" i="4"/>
  <c r="H36" i="4" s="1"/>
  <c r="G35" i="4"/>
  <c r="H35" i="4" s="1"/>
  <c r="G34" i="4"/>
  <c r="H34" i="4" s="1"/>
  <c r="G33" i="4"/>
  <c r="H33" i="4" s="1"/>
  <c r="G32" i="4"/>
  <c r="H32" i="4" s="1"/>
  <c r="G31" i="4"/>
  <c r="H31" i="4" s="1"/>
  <c r="G30" i="4"/>
  <c r="H30" i="4" s="1"/>
  <c r="G29" i="4"/>
  <c r="H29" i="4" s="1"/>
  <c r="G28" i="4"/>
  <c r="H28" i="4" s="1"/>
  <c r="G27" i="4"/>
  <c r="H27" i="4" s="1"/>
  <c r="G26" i="4"/>
  <c r="H26" i="4" s="1"/>
  <c r="G25" i="4"/>
  <c r="H25" i="4" s="1"/>
  <c r="G24" i="4"/>
  <c r="H24" i="4" s="1"/>
  <c r="G23" i="4"/>
  <c r="H23" i="4" s="1"/>
  <c r="G22" i="4"/>
  <c r="H22" i="4" s="1"/>
  <c r="G21" i="4"/>
  <c r="H21" i="4" s="1"/>
  <c r="G20" i="4"/>
  <c r="H20" i="4" s="1"/>
  <c r="G19" i="4"/>
  <c r="H19" i="4" s="1"/>
  <c r="G18" i="4"/>
  <c r="H18" i="4" s="1"/>
  <c r="G17" i="4"/>
  <c r="H17" i="4" s="1"/>
  <c r="G16" i="4"/>
  <c r="H16" i="4" s="1"/>
  <c r="G15" i="4"/>
  <c r="H15" i="4" s="1"/>
  <c r="G14" i="4"/>
  <c r="H14" i="4" s="1"/>
  <c r="G13" i="4"/>
  <c r="H13" i="4" s="1"/>
  <c r="G12" i="4"/>
  <c r="H12" i="4" s="1"/>
  <c r="G64" i="4" l="1"/>
  <c r="H80" i="4" l="1"/>
  <c r="F86" i="4"/>
  <c r="E86" i="4"/>
  <c r="D86" i="4"/>
  <c r="C86" i="4"/>
  <c r="H85" i="4" l="1"/>
  <c r="E16" i="5"/>
  <c r="E15" i="5"/>
  <c r="G78" i="4"/>
  <c r="G79" i="4"/>
  <c r="H79" i="4" s="1"/>
  <c r="F94" i="4"/>
  <c r="F96" i="4" s="1"/>
  <c r="E94" i="4"/>
  <c r="E96" i="4" s="1"/>
  <c r="D94" i="4"/>
  <c r="D96" i="4" s="1"/>
  <c r="C94" i="4"/>
  <c r="C96" i="4" s="1"/>
  <c r="H78" i="4" l="1"/>
  <c r="I78" i="4" s="1"/>
  <c r="G86" i="4"/>
  <c r="G94" i="4" s="1"/>
  <c r="G93" i="4"/>
  <c r="C95" i="4"/>
  <c r="E95" i="4"/>
  <c r="D95" i="4"/>
  <c r="F95" i="4"/>
  <c r="G96" i="4" l="1"/>
  <c r="G95" i="4"/>
</calcChain>
</file>

<file path=xl/sharedStrings.xml><?xml version="1.0" encoding="utf-8"?>
<sst xmlns="http://schemas.openxmlformats.org/spreadsheetml/2006/main" count="128" uniqueCount="106">
  <si>
    <t xml:space="preserve">        TRADE OFFICE</t>
  </si>
  <si>
    <t>No</t>
  </si>
  <si>
    <t>ITEMS</t>
  </si>
  <si>
    <t>VALUE ( IN USD )</t>
  </si>
  <si>
    <t>Q I</t>
  </si>
  <si>
    <t>Q  II</t>
  </si>
  <si>
    <t>Q  III</t>
  </si>
  <si>
    <t>Q  IV</t>
  </si>
  <si>
    <t>Cashew nuts</t>
  </si>
  <si>
    <t>Other commodities</t>
  </si>
  <si>
    <t>Rubber</t>
  </si>
  <si>
    <t>VALUE (IN USD )</t>
  </si>
  <si>
    <t>Cigarettes</t>
  </si>
  <si>
    <t>Shaving blades</t>
  </si>
  <si>
    <t>Chemicals</t>
  </si>
  <si>
    <t>Papers</t>
  </si>
  <si>
    <t>Rate (%)</t>
  </si>
  <si>
    <t>Chemical products</t>
  </si>
  <si>
    <t>Plastic materials</t>
  </si>
  <si>
    <t>(Source: Vietnam Customs)</t>
  </si>
  <si>
    <t>(Billion US$)</t>
  </si>
  <si>
    <t>Note</t>
  </si>
  <si>
    <t xml:space="preserve"> Import value of Vietnam from the world</t>
  </si>
  <si>
    <t xml:space="preserve"> Total value of export and import</t>
  </si>
  <si>
    <t>Content</t>
  </si>
  <si>
    <t>(IN USD)</t>
  </si>
  <si>
    <t>Value of export and import</t>
  </si>
  <si>
    <t>Q.I</t>
  </si>
  <si>
    <t>Q.II</t>
  </si>
  <si>
    <t>Q.III</t>
  </si>
  <si>
    <t>Q.IV</t>
  </si>
  <si>
    <t>Total trade value</t>
  </si>
  <si>
    <t>NOTE</t>
  </si>
  <si>
    <t>Total</t>
  </si>
  <si>
    <t>I/ IMPORT OF NIGERIA FROM VIETNAM IN 2017</t>
  </si>
  <si>
    <t>II/ EXPORT OF NIGERIA TO VIETNAM IN 2017</t>
  </si>
  <si>
    <t>TRADE BALANCE BETWEEN VIET NAM  &amp; NIGERIA IN 2017</t>
  </si>
  <si>
    <t>No.</t>
  </si>
  <si>
    <t>Tel.: +234 803 474 4486; 810 442 0090.  Email: ng@moit.gov.vn; VietradeNigeria@gmail.com</t>
  </si>
  <si>
    <t xml:space="preserve"> Export value of Vietnam to the world</t>
  </si>
  <si>
    <t>Mobile phones and accessories</t>
  </si>
  <si>
    <t>Animals feeds and raw materials</t>
  </si>
  <si>
    <t>Soya beans</t>
  </si>
  <si>
    <t>Wood &amp; wood products</t>
  </si>
  <si>
    <t>Sesame seeds</t>
  </si>
  <si>
    <t>Ores and other minerals</t>
  </si>
  <si>
    <t>Animals feed and raw materials</t>
  </si>
  <si>
    <t>Dish for Information storage group 8523</t>
  </si>
  <si>
    <t>Seafoods</t>
  </si>
  <si>
    <t>Spare part (CKD, SKD) for assebling car under 12 seats</t>
  </si>
  <si>
    <t>Textile and garment</t>
  </si>
  <si>
    <t>Ships and boats of all kinds</t>
  </si>
  <si>
    <t xml:space="preserve">Cotton </t>
  </si>
  <si>
    <t>Note: Raw materials (Cashew nuts, Wood &amp; timber): 87,89%. Other products: 12.11%</t>
  </si>
  <si>
    <t xml:space="preserve">TOTAL VALUE FOREIGN TRADE OF VIET NAM WITH THE WORLD </t>
  </si>
  <si>
    <t>TOTAL 2017</t>
  </si>
  <si>
    <t>Rubber products</t>
  </si>
  <si>
    <t>Plastic products</t>
  </si>
  <si>
    <t>Machinery, equipment &amp; parts</t>
  </si>
  <si>
    <t>Raw materials, accessories for textile-garment, leather &amp; shoes</t>
  </si>
  <si>
    <t>Tea</t>
  </si>
  <si>
    <t>Computers, Electronics &amp; Components</t>
  </si>
  <si>
    <t>Peper</t>
  </si>
  <si>
    <t>Shoes and sandles</t>
  </si>
  <si>
    <t>NPK Fertilizers</t>
  </si>
  <si>
    <t>Motorcycle accessories</t>
  </si>
  <si>
    <t>Rice</t>
  </si>
  <si>
    <t>Confectioneries &amp; cereal products</t>
  </si>
  <si>
    <t>Ceramic products</t>
  </si>
  <si>
    <t>Cloths</t>
  </si>
  <si>
    <t>Copper</t>
  </si>
  <si>
    <t>Vegetable</t>
  </si>
  <si>
    <t>Veterinary Medicine</t>
  </si>
  <si>
    <t>Toys, Sport tools and accessories</t>
  </si>
  <si>
    <t>Stones (chapter 68)</t>
  </si>
  <si>
    <t>Tissues, pads, towels and diapers for babies</t>
  </si>
  <si>
    <t>Bottled drinking (code 2202)</t>
  </si>
  <si>
    <t>Broom and brush</t>
  </si>
  <si>
    <t>Nutritional powder</t>
  </si>
  <si>
    <t>Wires &amp; cables</t>
  </si>
  <si>
    <t>Fiber of all kinds</t>
  </si>
  <si>
    <t>Wood products</t>
  </si>
  <si>
    <t>Iron and steel of all kinds</t>
  </si>
  <si>
    <t>Welding rods and welding wire</t>
  </si>
  <si>
    <t>Handbags, purses, suitcases, hats &amp; umbrellas</t>
  </si>
  <si>
    <t>Aluminium</t>
  </si>
  <si>
    <t>Camera, Movie Camera &amp; accessories</t>
  </si>
  <si>
    <t>Iron and steel products</t>
  </si>
  <si>
    <t>Ordinary metal products</t>
  </si>
  <si>
    <t>Furniture products produced by none wood materials</t>
  </si>
  <si>
    <t xml:space="preserve">Import of Nigeria from Vietnam </t>
  </si>
  <si>
    <t xml:space="preserve">Export of Nigeria to Vietnam </t>
  </si>
  <si>
    <t xml:space="preserve"> Trade surplus to Vietnam (+)</t>
  </si>
  <si>
    <t>Integrity Estate, Plot 27, Chief Yesufu Abiodun Oniru Road, Victoria Island, Lagos city, Nigeria</t>
  </si>
  <si>
    <t>Trade Surplus to Nigeria (+)</t>
  </si>
  <si>
    <t>EMBASSY OF S.R. OF VIET NAM IN FEDERAL REPUBLIC OF NIGERIA</t>
  </si>
  <si>
    <t xml:space="preserve">          EMBASSY OF S.R. OF VIET NAM IN FEDERAL REPUBLIC OF NIGERIA</t>
  </si>
  <si>
    <t>Integrity Estate, Plot 27, Chief Yesufu Abiodun Oniru Road  Victoria Island, Lagos, Nigeria</t>
  </si>
  <si>
    <t>(Concurrence with Cameroon, Chad, Ghana, Togo &amp; SierraLeone)</t>
  </si>
  <si>
    <t>Tel: +234 803 474 4486 &amp; 0810 442 0090.  Email: ng@moit.gov.vn; VietradeNigeria@gmail.com</t>
  </si>
  <si>
    <t>Website: www.vietnamexport.com</t>
  </si>
  <si>
    <t>*********</t>
  </si>
  <si>
    <t>(Concurrence with Cameroon, Chad, Ghana, Togo, Sierra Leone)</t>
  </si>
  <si>
    <t>Wooden furniture</t>
  </si>
  <si>
    <t>Processed Cashew nuts</t>
  </si>
  <si>
    <t>Papers (Toilet, Printing)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</si>
</sst>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</numFmts>
  <fonts count="49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4"/>
      <color indexed="8"/>
      <name val="Times New Roman"/>
      <family val="1"/>
    </font>
    <font>
      <sz val="13.5"/>
      <color indexed="8"/>
      <name val="Times New Roman"/>
      <family val="1"/>
    </font>
    <font>
      <sz val="13.5"/>
      <name val="Times New Roman"/>
      <family val="1"/>
    </font>
    <font>
      <i/>
      <sz val="13.5"/>
      <name val="Times New Roman"/>
      <family val="1"/>
    </font>
    <font>
      <b/>
      <sz val="13.5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rgb="FF0070C0"/>
      <name val="Times New Roman"/>
      <family val="1"/>
    </font>
    <font>
      <sz val="14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sz val="14"/>
      <color theme="5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3.5"/>
      <color theme="1"/>
      <name val="Calibri"/>
      <family val="2"/>
      <charset val="163"/>
      <scheme val="minor"/>
    </font>
    <font>
      <sz val="13.5"/>
      <color theme="1"/>
      <name val="Times New Roman"/>
      <family val="1"/>
    </font>
    <font>
      <b/>
      <sz val="13.5"/>
      <color rgb="FF0070C0"/>
      <name val="Times New Roman"/>
      <family val="1"/>
    </font>
    <font>
      <sz val="13.5"/>
      <color rgb="FF0070C0"/>
      <name val="Times New Roman"/>
      <family val="1"/>
    </font>
    <font>
      <sz val="13.5"/>
      <color theme="1"/>
      <name val="Calibri"/>
      <family val="2"/>
      <scheme val="minor"/>
    </font>
    <font>
      <b/>
      <sz val="13.5"/>
      <color theme="1"/>
      <name val="Times New Roman"/>
      <family val="1"/>
    </font>
    <font>
      <sz val="13.5"/>
      <color theme="5"/>
      <name val="Times New Roman"/>
      <family val="1"/>
    </font>
    <font>
      <sz val="13.5"/>
      <color rgb="FF000000"/>
      <name val="Times New Roman"/>
      <family val="1"/>
    </font>
    <font>
      <sz val="14"/>
      <color rgb="FF002060"/>
      <name val="Calibri"/>
      <family val="2"/>
      <charset val="163"/>
      <scheme val="minor"/>
    </font>
    <font>
      <sz val="11"/>
      <color rgb="FF002060"/>
      <name val="Calibri"/>
      <family val="2"/>
      <charset val="163"/>
      <scheme val="minor"/>
    </font>
    <font>
      <b/>
      <sz val="14"/>
      <color rgb="FF002060"/>
      <name val="Times New Roman"/>
      <family val="1"/>
    </font>
    <font>
      <sz val="14"/>
      <color rgb="FF002060"/>
      <name val="Times New Roman"/>
      <family val="1"/>
    </font>
    <font>
      <b/>
      <u/>
      <sz val="14"/>
      <color rgb="FF002060"/>
      <name val="Times New Roman"/>
      <family val="1"/>
    </font>
    <font>
      <b/>
      <sz val="16"/>
      <color rgb="FF002060"/>
      <name val="Times New Roman"/>
      <family val="1"/>
    </font>
    <font>
      <b/>
      <i/>
      <sz val="14"/>
      <color rgb="FF002060"/>
      <name val="Times New Roman"/>
      <family val="1"/>
    </font>
    <font>
      <sz val="14"/>
      <color rgb="FF002060"/>
      <name val="Calibri"/>
      <family val="2"/>
      <scheme val="minor"/>
    </font>
    <font>
      <sz val="12"/>
      <color rgb="FF002060"/>
      <name val="Times New Roman"/>
      <family val="1"/>
    </font>
    <font>
      <b/>
      <i/>
      <sz val="12"/>
      <color rgb="FF002060"/>
      <name val="Times New Roman"/>
      <family val="1"/>
    </font>
    <font>
      <sz val="12"/>
      <color rgb="FF002060"/>
      <name val="Calibri"/>
      <family val="2"/>
      <charset val="163"/>
      <scheme val="minor"/>
    </font>
    <font>
      <i/>
      <sz val="13.5"/>
      <color theme="1"/>
      <name val="Times New Roman"/>
      <family val="1"/>
    </font>
    <font>
      <i/>
      <sz val="13.5"/>
      <color indexed="8"/>
      <name val="Times New Roman"/>
      <family val="1"/>
    </font>
    <font>
      <b/>
      <i/>
      <sz val="13.5"/>
      <color indexed="8"/>
      <name val="Times New Roman"/>
      <family val="1"/>
    </font>
    <font>
      <b/>
      <i/>
      <sz val="13.5"/>
      <color theme="1"/>
      <name val="Times New Roman"/>
      <family val="1"/>
    </font>
    <font>
      <b/>
      <sz val="12"/>
      <color rgb="FF002060"/>
      <name val="Times New Roman"/>
      <family val="1"/>
    </font>
    <font>
      <i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9">
    <xf numFmtId="0" fontId="0" fillId="0" borderId="0"/>
    <xf numFmtId="164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</cellStyleXfs>
  <cellXfs count="138">
    <xf numFmtId="0" fontId="0" fillId="0" borderId="0" xfId="0"/>
    <xf numFmtId="0" fontId="15" fillId="0" borderId="0" xfId="0" applyFont="1"/>
    <xf numFmtId="0" fontId="13" fillId="0" borderId="0" xfId="5" applyFont="1"/>
    <xf numFmtId="0" fontId="14" fillId="0" borderId="0" xfId="5" applyFont="1" applyBorder="1" applyAlignment="1"/>
    <xf numFmtId="0" fontId="3" fillId="2" borderId="11" xfId="5" applyFont="1" applyFill="1" applyBorder="1" applyAlignment="1">
      <alignment horizontal="center" vertical="center"/>
    </xf>
    <xf numFmtId="0" fontId="3" fillId="2" borderId="7" xfId="5" applyFont="1" applyFill="1" applyBorder="1" applyAlignment="1">
      <alignment horizontal="center" vertical="center"/>
    </xf>
    <xf numFmtId="0" fontId="16" fillId="3" borderId="13" xfId="5" applyFont="1" applyFill="1" applyBorder="1" applyAlignment="1">
      <alignment vertical="center"/>
    </xf>
    <xf numFmtId="0" fontId="4" fillId="0" borderId="0" xfId="5" applyFont="1" applyBorder="1" applyAlignment="1"/>
    <xf numFmtId="0" fontId="16" fillId="5" borderId="13" xfId="5" applyFont="1" applyFill="1" applyBorder="1" applyAlignment="1">
      <alignment vertical="center"/>
    </xf>
    <xf numFmtId="0" fontId="3" fillId="5" borderId="11" xfId="5" applyFont="1" applyFill="1" applyBorder="1" applyAlignment="1">
      <alignment horizontal="center" vertical="center"/>
    </xf>
    <xf numFmtId="0" fontId="3" fillId="5" borderId="7" xfId="5" applyFont="1" applyFill="1" applyBorder="1" applyAlignment="1">
      <alignment horizontal="center" vertical="center"/>
    </xf>
    <xf numFmtId="0" fontId="3" fillId="5" borderId="14" xfId="5" applyFont="1" applyFill="1" applyBorder="1" applyAlignment="1">
      <alignment horizontal="center" vertical="center"/>
    </xf>
    <xf numFmtId="0" fontId="18" fillId="0" borderId="0" xfId="0" applyFont="1"/>
    <xf numFmtId="0" fontId="19" fillId="0" borderId="0" xfId="0" applyFont="1" applyBorder="1" applyAlignment="1"/>
    <xf numFmtId="0" fontId="20" fillId="0" borderId="0" xfId="0" applyFont="1" applyBorder="1" applyAlignment="1"/>
    <xf numFmtId="0" fontId="21" fillId="0" borderId="0" xfId="0" applyFont="1"/>
    <xf numFmtId="0" fontId="22" fillId="0" borderId="0" xfId="0" applyFont="1"/>
    <xf numFmtId="0" fontId="23" fillId="0" borderId="0" xfId="0" applyFont="1" applyBorder="1" applyAlignment="1"/>
    <xf numFmtId="0" fontId="24" fillId="0" borderId="5" xfId="7" applyFont="1" applyFill="1" applyBorder="1" applyAlignment="1">
      <alignment vertical="center"/>
    </xf>
    <xf numFmtId="0" fontId="26" fillId="0" borderId="0" xfId="5" applyFont="1"/>
    <xf numFmtId="0" fontId="8" fillId="0" borderId="0" xfId="5" applyFont="1" applyBorder="1" applyAlignment="1"/>
    <xf numFmtId="0" fontId="23" fillId="0" borderId="0" xfId="0" applyFont="1"/>
    <xf numFmtId="0" fontId="27" fillId="0" borderId="15" xfId="0" applyFont="1" applyBorder="1" applyAlignment="1"/>
    <xf numFmtId="0" fontId="9" fillId="2" borderId="16" xfId="0" applyFont="1" applyFill="1" applyBorder="1" applyAlignment="1">
      <alignment horizontal="center" vertical="center"/>
    </xf>
    <xf numFmtId="0" fontId="23" fillId="0" borderId="17" xfId="0" applyFont="1" applyBorder="1" applyAlignment="1"/>
    <xf numFmtId="165" fontId="6" fillId="0" borderId="1" xfId="3" applyNumberFormat="1" applyFont="1" applyFill="1" applyBorder="1" applyAlignment="1">
      <alignment horizontal="right"/>
    </xf>
    <xf numFmtId="165" fontId="6" fillId="0" borderId="1" xfId="7" applyNumberFormat="1" applyFont="1" applyFill="1" applyBorder="1" applyAlignment="1">
      <alignment horizontal="right"/>
    </xf>
    <xf numFmtId="165" fontId="27" fillId="0" borderId="19" xfId="0" applyNumberFormat="1" applyFont="1" applyBorder="1" applyAlignment="1"/>
    <xf numFmtId="0" fontId="23" fillId="0" borderId="3" xfId="0" applyFont="1" applyBorder="1" applyAlignment="1"/>
    <xf numFmtId="165" fontId="27" fillId="0" borderId="4" xfId="0" applyNumberFormat="1" applyFont="1" applyBorder="1" applyAlignment="1"/>
    <xf numFmtId="0" fontId="6" fillId="0" borderId="23" xfId="8" applyFont="1" applyFill="1" applyBorder="1" applyAlignment="1">
      <alignment horizontal="center"/>
    </xf>
    <xf numFmtId="4" fontId="28" fillId="0" borderId="24" xfId="7" applyNumberFormat="1" applyFont="1" applyFill="1" applyBorder="1" applyAlignment="1">
      <alignment horizontal="right"/>
    </xf>
    <xf numFmtId="0" fontId="6" fillId="0" borderId="25" xfId="8" applyFont="1" applyFill="1" applyBorder="1" applyAlignment="1">
      <alignment horizontal="center"/>
    </xf>
    <xf numFmtId="4" fontId="28" fillId="0" borderId="26" xfId="7" applyNumberFormat="1" applyFont="1" applyFill="1" applyBorder="1" applyAlignment="1">
      <alignment horizontal="right"/>
    </xf>
    <xf numFmtId="4" fontId="28" fillId="0" borderId="27" xfId="7" applyNumberFormat="1" applyFont="1" applyFill="1" applyBorder="1" applyAlignment="1">
      <alignment vertical="center"/>
    </xf>
    <xf numFmtId="0" fontId="6" fillId="0" borderId="28" xfId="6" applyFont="1" applyFill="1" applyBorder="1" applyAlignment="1"/>
    <xf numFmtId="165" fontId="6" fillId="0" borderId="28" xfId="1" applyNumberFormat="1" applyFont="1" applyFill="1" applyBorder="1" applyAlignment="1">
      <alignment horizontal="right"/>
    </xf>
    <xf numFmtId="0" fontId="6" fillId="0" borderId="29" xfId="6" applyFont="1" applyFill="1" applyBorder="1" applyAlignment="1"/>
    <xf numFmtId="165" fontId="6" fillId="0" borderId="29" xfId="1" applyNumberFormat="1" applyFont="1" applyFill="1" applyBorder="1" applyAlignment="1">
      <alignment horizontal="right"/>
    </xf>
    <xf numFmtId="0" fontId="7" fillId="4" borderId="29" xfId="0" applyFont="1" applyFill="1" applyBorder="1" applyAlignment="1">
      <alignment vertical="top" wrapText="1"/>
    </xf>
    <xf numFmtId="165" fontId="6" fillId="0" borderId="9" xfId="1" applyNumberFormat="1" applyFont="1" applyFill="1" applyBorder="1" applyAlignment="1">
      <alignment horizontal="right"/>
    </xf>
    <xf numFmtId="0" fontId="24" fillId="0" borderId="11" xfId="7" applyFont="1" applyFill="1" applyBorder="1" applyAlignment="1">
      <alignment vertical="center"/>
    </xf>
    <xf numFmtId="165" fontId="25" fillId="0" borderId="11" xfId="7" applyNumberFormat="1" applyFont="1" applyFill="1" applyBorder="1" applyAlignment="1">
      <alignment vertical="center"/>
    </xf>
    <xf numFmtId="0" fontId="29" fillId="0" borderId="28" xfId="0" applyFont="1" applyBorder="1" applyAlignment="1">
      <alignment vertical="center"/>
    </xf>
    <xf numFmtId="165" fontId="6" fillId="0" borderId="28" xfId="1" applyNumberFormat="1" applyFont="1" applyFill="1" applyBorder="1" applyAlignment="1">
      <alignment horizontal="right" vertical="center"/>
    </xf>
    <xf numFmtId="4" fontId="28" fillId="4" borderId="30" xfId="7" applyNumberFormat="1" applyFont="1" applyFill="1" applyBorder="1" applyAlignment="1">
      <alignment horizontal="right"/>
    </xf>
    <xf numFmtId="165" fontId="6" fillId="0" borderId="29" xfId="1" applyNumberFormat="1" applyFont="1" applyFill="1" applyBorder="1" applyAlignment="1">
      <alignment horizontal="right" vertical="center"/>
    </xf>
    <xf numFmtId="4" fontId="28" fillId="4" borderId="31" xfId="7" applyNumberFormat="1" applyFont="1" applyFill="1" applyBorder="1" applyAlignment="1">
      <alignment horizontal="right"/>
    </xf>
    <xf numFmtId="0" fontId="29" fillId="0" borderId="29" xfId="0" applyFont="1" applyBorder="1" applyAlignment="1">
      <alignment vertical="center"/>
    </xf>
    <xf numFmtId="0" fontId="30" fillId="0" borderId="0" xfId="0" applyFont="1"/>
    <xf numFmtId="0" fontId="31" fillId="0" borderId="0" xfId="0" applyFont="1"/>
    <xf numFmtId="0" fontId="32" fillId="0" borderId="32" xfId="0" applyFont="1" applyBorder="1" applyAlignment="1">
      <alignment horizontal="center"/>
    </xf>
    <xf numFmtId="0" fontId="32" fillId="0" borderId="18" xfId="5" applyFont="1" applyBorder="1" applyAlignment="1">
      <alignment horizontal="center" vertical="center"/>
    </xf>
    <xf numFmtId="0" fontId="32" fillId="0" borderId="19" xfId="5" applyFont="1" applyBorder="1" applyAlignment="1">
      <alignment horizontal="center" vertical="center"/>
    </xf>
    <xf numFmtId="0" fontId="33" fillId="0" borderId="32" xfId="0" applyFont="1" applyBorder="1" applyAlignment="1">
      <alignment horizontal="center"/>
    </xf>
    <xf numFmtId="4" fontId="33" fillId="0" borderId="1" xfId="5" applyNumberFormat="1" applyFont="1" applyBorder="1" applyAlignment="1">
      <alignment horizontal="right" vertical="center"/>
    </xf>
    <xf numFmtId="4" fontId="33" fillId="0" borderId="4" xfId="7" applyNumberFormat="1" applyFont="1" applyFill="1" applyBorder="1" applyAlignment="1">
      <alignment vertical="center"/>
    </xf>
    <xf numFmtId="4" fontId="33" fillId="0" borderId="4" xfId="7" applyNumberFormat="1" applyFont="1" applyFill="1" applyBorder="1" applyAlignment="1">
      <alignment horizontal="right"/>
    </xf>
    <xf numFmtId="4" fontId="32" fillId="0" borderId="1" xfId="5" applyNumberFormat="1" applyFont="1" applyBorder="1" applyAlignment="1">
      <alignment horizontal="right" vertical="center"/>
    </xf>
    <xf numFmtId="0" fontId="32" fillId="0" borderId="4" xfId="7" applyFont="1" applyFill="1" applyBorder="1" applyAlignment="1">
      <alignment vertical="center"/>
    </xf>
    <xf numFmtId="0" fontId="33" fillId="0" borderId="14" xfId="0" applyFont="1" applyBorder="1" applyAlignment="1">
      <alignment horizontal="center"/>
    </xf>
    <xf numFmtId="4" fontId="33" fillId="0" borderId="11" xfId="5" applyNumberFormat="1" applyFont="1" applyBorder="1" applyAlignment="1">
      <alignment horizontal="right" vertical="center"/>
    </xf>
    <xf numFmtId="0" fontId="32" fillId="0" borderId="7" xfId="7" applyFont="1" applyFill="1" applyBorder="1" applyAlignment="1">
      <alignment vertical="center"/>
    </xf>
    <xf numFmtId="0" fontId="6" fillId="4" borderId="39" xfId="8" applyFont="1" applyFill="1" applyBorder="1" applyAlignment="1">
      <alignment horizontal="center" vertical="center"/>
    </xf>
    <xf numFmtId="0" fontId="6" fillId="4" borderId="40" xfId="8" applyFont="1" applyFill="1" applyBorder="1" applyAlignment="1">
      <alignment horizontal="center" vertical="center"/>
    </xf>
    <xf numFmtId="4" fontId="23" fillId="0" borderId="0" xfId="0" applyNumberFormat="1" applyFont="1"/>
    <xf numFmtId="0" fontId="29" fillId="0" borderId="9" xfId="0" applyFont="1" applyBorder="1" applyAlignment="1">
      <alignment vertical="center"/>
    </xf>
    <xf numFmtId="165" fontId="6" fillId="0" borderId="9" xfId="1" applyNumberFormat="1" applyFont="1" applyFill="1" applyBorder="1" applyAlignment="1">
      <alignment horizontal="right" vertical="center"/>
    </xf>
    <xf numFmtId="4" fontId="28" fillId="4" borderId="10" xfId="7" applyNumberFormat="1" applyFont="1" applyFill="1" applyBorder="1" applyAlignment="1">
      <alignment horizontal="right"/>
    </xf>
    <xf numFmtId="165" fontId="5" fillId="0" borderId="11" xfId="3" applyNumberFormat="1" applyFont="1" applyFill="1" applyBorder="1" applyAlignment="1">
      <alignment horizontal="right"/>
    </xf>
    <xf numFmtId="0" fontId="14" fillId="0" borderId="42" xfId="7" applyFont="1" applyFill="1" applyBorder="1" applyAlignment="1">
      <alignment vertical="center"/>
    </xf>
    <xf numFmtId="0" fontId="6" fillId="4" borderId="8" xfId="8" applyFont="1" applyFill="1" applyBorder="1" applyAlignment="1">
      <alignment horizontal="center" vertical="center"/>
    </xf>
    <xf numFmtId="165" fontId="14" fillId="0" borderId="21" xfId="5" applyNumberFormat="1" applyFont="1" applyBorder="1" applyAlignment="1">
      <alignment vertical="center"/>
    </xf>
    <xf numFmtId="4" fontId="17" fillId="0" borderId="7" xfId="7" applyNumberFormat="1" applyFont="1" applyFill="1" applyBorder="1" applyAlignment="1">
      <alignment horizontal="right"/>
    </xf>
    <xf numFmtId="4" fontId="28" fillId="4" borderId="31" xfId="7" applyNumberFormat="1" applyFont="1" applyFill="1" applyBorder="1" applyAlignment="1">
      <alignment horizontal="right" vertical="center"/>
    </xf>
    <xf numFmtId="0" fontId="37" fillId="0" borderId="0" xfId="5" applyFont="1" applyAlignment="1">
      <alignment horizontal="center"/>
    </xf>
    <xf numFmtId="0" fontId="20" fillId="0" borderId="0" xfId="0" applyFont="1"/>
    <xf numFmtId="0" fontId="38" fillId="0" borderId="0" xfId="0" applyFont="1"/>
    <xf numFmtId="0" fontId="40" fillId="0" borderId="0" xfId="0" applyFont="1"/>
    <xf numFmtId="0" fontId="9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65" fontId="6" fillId="0" borderId="18" xfId="3" applyNumberFormat="1" applyFont="1" applyFill="1" applyBorder="1" applyAlignment="1">
      <alignment horizontal="right"/>
    </xf>
    <xf numFmtId="165" fontId="27" fillId="0" borderId="18" xfId="5" applyNumberFormat="1" applyFont="1" applyBorder="1" applyAlignment="1"/>
    <xf numFmtId="165" fontId="27" fillId="0" borderId="1" xfId="5" applyNumberFormat="1" applyFont="1" applyBorder="1" applyAlignment="1"/>
    <xf numFmtId="165" fontId="24" fillId="0" borderId="1" xfId="5" applyNumberFormat="1" applyFont="1" applyBorder="1" applyAlignment="1">
      <alignment vertical="center"/>
    </xf>
    <xf numFmtId="0" fontId="9" fillId="2" borderId="43" xfId="0" applyFont="1" applyFill="1" applyBorder="1" applyAlignment="1">
      <alignment horizontal="center" vertical="center"/>
    </xf>
    <xf numFmtId="165" fontId="24" fillId="0" borderId="1" xfId="7" applyNumberFormat="1" applyFont="1" applyFill="1" applyBorder="1" applyAlignment="1">
      <alignment vertical="center"/>
    </xf>
    <xf numFmtId="165" fontId="24" fillId="0" borderId="1" xfId="7" applyNumberFormat="1" applyFont="1" applyFill="1" applyBorder="1" applyAlignment="1">
      <alignment horizontal="center" vertical="center"/>
    </xf>
    <xf numFmtId="0" fontId="41" fillId="0" borderId="20" xfId="0" applyFont="1" applyBorder="1" applyAlignment="1"/>
    <xf numFmtId="0" fontId="8" fillId="0" borderId="11" xfId="0" applyFont="1" applyBorder="1" applyAlignment="1">
      <alignment horizontal="left" vertical="center"/>
    </xf>
    <xf numFmtId="165" fontId="42" fillId="0" borderId="11" xfId="3" applyNumberFormat="1" applyFont="1" applyFill="1" applyBorder="1" applyAlignment="1">
      <alignment horizontal="right"/>
    </xf>
    <xf numFmtId="165" fontId="43" fillId="0" borderId="11" xfId="3" applyNumberFormat="1" applyFont="1" applyFill="1" applyBorder="1" applyAlignment="1">
      <alignment horizontal="right"/>
    </xf>
    <xf numFmtId="165" fontId="44" fillId="0" borderId="7" xfId="0" applyNumberFormat="1" applyFont="1" applyBorder="1" applyAlignment="1"/>
    <xf numFmtId="0" fontId="41" fillId="0" borderId="0" xfId="0" applyFont="1"/>
    <xf numFmtId="0" fontId="45" fillId="0" borderId="0" xfId="0" applyFont="1" applyBorder="1" applyAlignment="1"/>
    <xf numFmtId="0" fontId="32" fillId="0" borderId="0" xfId="0" applyFont="1" applyBorder="1" applyAlignment="1"/>
    <xf numFmtId="0" fontId="35" fillId="0" borderId="0" xfId="0" applyFont="1" applyBorder="1" applyAlignment="1"/>
    <xf numFmtId="0" fontId="38" fillId="0" borderId="0" xfId="0" applyFont="1" applyBorder="1" applyAlignment="1"/>
    <xf numFmtId="0" fontId="46" fillId="0" borderId="0" xfId="0" applyFont="1"/>
    <xf numFmtId="0" fontId="48" fillId="0" borderId="0" xfId="0" applyFont="1"/>
    <xf numFmtId="0" fontId="35" fillId="0" borderId="0" xfId="5" applyFont="1" applyBorder="1" applyAlignment="1">
      <alignment horizontal="center"/>
    </xf>
    <xf numFmtId="0" fontId="27" fillId="6" borderId="18" xfId="5" applyFont="1" applyFill="1" applyBorder="1" applyAlignment="1">
      <alignment horizontal="center" vertical="center"/>
    </xf>
    <xf numFmtId="0" fontId="27" fillId="6" borderId="11" xfId="5" applyFont="1" applyFill="1" applyBorder="1" applyAlignment="1">
      <alignment horizontal="center" vertical="center"/>
    </xf>
    <xf numFmtId="0" fontId="34" fillId="0" borderId="0" xfId="5" applyFont="1" applyBorder="1" applyAlignment="1">
      <alignment horizontal="center"/>
    </xf>
    <xf numFmtId="0" fontId="36" fillId="0" borderId="0" xfId="5" applyFont="1" applyBorder="1" applyAlignment="1">
      <alignment horizontal="center"/>
    </xf>
    <xf numFmtId="0" fontId="38" fillId="0" borderId="0" xfId="5" applyFont="1" applyBorder="1" applyAlignment="1">
      <alignment horizontal="center"/>
    </xf>
    <xf numFmtId="0" fontId="38" fillId="0" borderId="0" xfId="5" applyFont="1" applyAlignment="1">
      <alignment horizontal="center"/>
    </xf>
    <xf numFmtId="0" fontId="32" fillId="0" borderId="0" xfId="0" applyFont="1" applyBorder="1" applyAlignment="1">
      <alignment horizontal="center" vertical="center"/>
    </xf>
    <xf numFmtId="0" fontId="12" fillId="0" borderId="0" xfId="5" applyFont="1" applyBorder="1" applyAlignment="1">
      <alignment horizontal="center"/>
    </xf>
    <xf numFmtId="0" fontId="32" fillId="0" borderId="0" xfId="5" applyFont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0" fontId="16" fillId="5" borderId="17" xfId="5" applyFont="1" applyFill="1" applyBorder="1" applyAlignment="1">
      <alignment horizontal="center" vertical="center"/>
    </xf>
    <xf numFmtId="0" fontId="16" fillId="5" borderId="20" xfId="5" applyFont="1" applyFill="1" applyBorder="1" applyAlignment="1">
      <alignment horizontal="center" vertical="center"/>
    </xf>
    <xf numFmtId="0" fontId="16" fillId="5" borderId="34" xfId="5" applyFont="1" applyFill="1" applyBorder="1" applyAlignment="1">
      <alignment horizontal="right" vertical="center"/>
    </xf>
    <xf numFmtId="0" fontId="16" fillId="5" borderId="35" xfId="5" applyFont="1" applyFill="1" applyBorder="1" applyAlignment="1">
      <alignment horizontal="right" vertical="center"/>
    </xf>
    <xf numFmtId="0" fontId="27" fillId="5" borderId="18" xfId="5" applyFont="1" applyFill="1" applyBorder="1" applyAlignment="1">
      <alignment horizontal="center" vertical="center"/>
    </xf>
    <xf numFmtId="0" fontId="27" fillId="5" borderId="11" xfId="5" applyFont="1" applyFill="1" applyBorder="1" applyAlignment="1">
      <alignment horizontal="center" vertical="center"/>
    </xf>
    <xf numFmtId="0" fontId="8" fillId="0" borderId="41" xfId="5" applyFont="1" applyBorder="1" applyAlignment="1">
      <alignment horizontal="left"/>
    </xf>
    <xf numFmtId="0" fontId="16" fillId="6" borderId="17" xfId="5" quotePrefix="1" applyFont="1" applyFill="1" applyBorder="1" applyAlignment="1">
      <alignment horizontal="center" vertical="center"/>
    </xf>
    <xf numFmtId="0" fontId="16" fillId="6" borderId="20" xfId="5" applyFont="1" applyFill="1" applyBorder="1" applyAlignment="1">
      <alignment horizontal="center" vertical="center"/>
    </xf>
    <xf numFmtId="0" fontId="16" fillId="3" borderId="34" xfId="5" applyFont="1" applyFill="1" applyBorder="1" applyAlignment="1">
      <alignment horizontal="right" vertical="center"/>
    </xf>
    <xf numFmtId="0" fontId="16" fillId="3" borderId="35" xfId="5" applyFont="1" applyFill="1" applyBorder="1" applyAlignment="1">
      <alignment horizontal="right" vertical="center"/>
    </xf>
    <xf numFmtId="0" fontId="16" fillId="3" borderId="13" xfId="5" applyFont="1" applyFill="1" applyBorder="1" applyAlignment="1">
      <alignment horizontal="right" vertical="center"/>
    </xf>
    <xf numFmtId="0" fontId="47" fillId="0" borderId="41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39" fillId="0" borderId="0" xfId="0" applyFont="1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33" fillId="0" borderId="12" xfId="7" applyFont="1" applyFill="1" applyBorder="1" applyAlignment="1">
      <alignment horizontal="left" vertical="center"/>
    </xf>
    <xf numFmtId="0" fontId="33" fillId="0" borderId="2" xfId="7" applyFont="1" applyFill="1" applyBorder="1" applyAlignment="1">
      <alignment horizontal="left" vertical="center"/>
    </xf>
    <xf numFmtId="0" fontId="33" fillId="0" borderId="38" xfId="7" applyFont="1" applyFill="1" applyBorder="1" applyAlignment="1">
      <alignment horizontal="left" vertical="center"/>
    </xf>
    <xf numFmtId="0" fontId="33" fillId="0" borderId="5" xfId="7" applyFont="1" applyFill="1" applyBorder="1" applyAlignment="1">
      <alignment horizontal="left" vertical="center"/>
    </xf>
    <xf numFmtId="0" fontId="33" fillId="0" borderId="6" xfId="7" applyFont="1" applyFill="1" applyBorder="1" applyAlignment="1">
      <alignment horizontal="left" vertical="center"/>
    </xf>
    <xf numFmtId="0" fontId="33" fillId="0" borderId="22" xfId="7" applyFont="1" applyFill="1" applyBorder="1" applyAlignment="1">
      <alignment horizontal="left" vertical="center"/>
    </xf>
    <xf numFmtId="0" fontId="32" fillId="0" borderId="36" xfId="5" applyFont="1" applyBorder="1" applyAlignment="1">
      <alignment horizontal="center" vertical="center"/>
    </xf>
    <xf numFmtId="0" fontId="32" fillId="0" borderId="35" xfId="5" applyFont="1" applyBorder="1" applyAlignment="1">
      <alignment horizontal="center" vertical="center"/>
    </xf>
    <xf numFmtId="0" fontId="32" fillId="0" borderId="37" xfId="5" applyFont="1" applyBorder="1" applyAlignment="1">
      <alignment horizontal="center" vertical="center"/>
    </xf>
  </cellXfs>
  <cellStyles count="9">
    <cellStyle name="Comma" xfId="1" builtinId="3"/>
    <cellStyle name="Comma 2" xfId="2"/>
    <cellStyle name="Millares 2" xfId="3"/>
    <cellStyle name="Normal" xfId="0" builtinId="0"/>
    <cellStyle name="Normal 2" xfId="4"/>
    <cellStyle name="Normal 3" xfId="5"/>
    <cellStyle name="Normal_NK" xfId="6"/>
    <cellStyle name="Normal_Sheet1" xfId="7"/>
    <cellStyle name="Normal_XK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280005</xdr:colOff>
      <xdr:row>0</xdr:row>
      <xdr:rowOff>90109</xdr:rowOff>
    </xdr:from>
    <xdr:to>
      <xdr:col>1</xdr:col>
      <xdr:colOff>699105</xdr:colOff>
      <xdr:row>4</xdr:row>
      <xdr:rowOff>89503</xdr:rowOff>
    </xdr:to>
    <xdr:pic>
      <xdr:nvPicPr>
        <xdr:cNvPr id="4206" name="Imagen 1" descr="quoc hu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05" y="325966"/>
          <a:ext cx="902910" cy="8823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119743</xdr:colOff>
      <xdr:row>66</xdr:row>
      <xdr:rowOff>114300</xdr:rowOff>
    </xdr:from>
    <xdr:to>
      <xdr:col>1</xdr:col>
      <xdr:colOff>544286</xdr:colOff>
      <xdr:row>70</xdr:row>
      <xdr:rowOff>119743</xdr:rowOff>
    </xdr:to>
    <xdr:pic>
      <xdr:nvPicPr>
        <xdr:cNvPr id="4207" name="Imagen 1" descr="quoc hu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743" y="16045543"/>
          <a:ext cx="908957" cy="88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97971</xdr:colOff>
      <xdr:row>1</xdr:row>
      <xdr:rowOff>54429</xdr:rowOff>
    </xdr:from>
    <xdr:to>
      <xdr:col>1</xdr:col>
      <xdr:colOff>500742</xdr:colOff>
      <xdr:row>5</xdr:row>
      <xdr:rowOff>76200</xdr:rowOff>
    </xdr:to>
    <xdr:pic>
      <xdr:nvPicPr>
        <xdr:cNvPr id="5164" name="Imagen 1" descr="quoc hu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1" y="250372"/>
          <a:ext cx="908957" cy="887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tabSelected="1" zoomScale="90" zoomScaleNormal="90" workbookViewId="0">
      <selection activeCell="B61" sqref="B61"/>
    </sheetView>
  </sheetViews>
  <sheetFormatPr defaultRowHeight="18.45" x14ac:dyDescent="0.5"/>
  <cols>
    <col min="1" max="1" width="6.84375" style="1" customWidth="1"/>
    <col min="2" max="2" width="47.84375" style="16" customWidth="1"/>
    <col min="3" max="7" width="15.69140625" style="1" customWidth="1"/>
    <col min="8" max="8" width="10.84375" style="1" customWidth="1"/>
    <col min="9" max="9" width="8.15234375" customWidth="1"/>
  </cols>
  <sheetData>
    <row r="1" spans="1:8" ht="17.600000000000001" x14ac:dyDescent="0.4">
      <c r="A1" s="104" t="s">
        <v>95</v>
      </c>
      <c r="B1" s="104"/>
      <c r="C1" s="104"/>
      <c r="D1" s="104"/>
      <c r="E1" s="104"/>
      <c r="F1" s="104"/>
      <c r="G1" s="104"/>
      <c r="H1" s="104"/>
    </row>
    <row r="2" spans="1:8" ht="19.75" x14ac:dyDescent="0.45">
      <c r="A2" s="101" t="s">
        <v>0</v>
      </c>
      <c r="B2" s="101"/>
      <c r="C2" s="101"/>
      <c r="D2" s="101"/>
      <c r="E2" s="101"/>
      <c r="F2" s="101"/>
      <c r="G2" s="101"/>
      <c r="H2" s="101"/>
    </row>
    <row r="3" spans="1:8" s="1" customFormat="1" x14ac:dyDescent="0.5">
      <c r="A3" s="105" t="s">
        <v>98</v>
      </c>
      <c r="B3" s="105"/>
      <c r="C3" s="105"/>
      <c r="D3" s="105"/>
      <c r="E3" s="105"/>
      <c r="F3" s="105"/>
      <c r="G3" s="105"/>
      <c r="H3" s="105"/>
    </row>
    <row r="4" spans="1:8" s="15" customFormat="1" ht="15.9" x14ac:dyDescent="0.45">
      <c r="A4" s="106" t="s">
        <v>93</v>
      </c>
      <c r="B4" s="106"/>
      <c r="C4" s="106"/>
      <c r="D4" s="106"/>
      <c r="E4" s="106"/>
      <c r="F4" s="106"/>
      <c r="G4" s="106"/>
      <c r="H4" s="106"/>
    </row>
    <row r="5" spans="1:8" s="15" customFormat="1" ht="15.9" x14ac:dyDescent="0.45">
      <c r="A5" s="106" t="s">
        <v>38</v>
      </c>
      <c r="B5" s="106"/>
      <c r="C5" s="106"/>
      <c r="D5" s="106"/>
      <c r="E5" s="106"/>
      <c r="F5" s="106"/>
      <c r="G5" s="106"/>
      <c r="H5" s="106"/>
    </row>
    <row r="6" spans="1:8" s="76" customFormat="1" ht="15.45" x14ac:dyDescent="0.4">
      <c r="A6" s="107" t="s">
        <v>100</v>
      </c>
      <c r="B6" s="107"/>
      <c r="C6" s="107"/>
      <c r="D6" s="107"/>
      <c r="E6" s="107"/>
      <c r="F6" s="107"/>
      <c r="G6" s="107"/>
      <c r="H6" s="107"/>
    </row>
    <row r="7" spans="1:8" x14ac:dyDescent="0.5">
      <c r="A7" s="75"/>
      <c r="B7" s="75"/>
      <c r="C7" s="75"/>
      <c r="D7" s="75"/>
      <c r="E7" s="75"/>
      <c r="F7" s="75"/>
      <c r="G7" s="75"/>
      <c r="H7" s="75"/>
    </row>
    <row r="8" spans="1:8" ht="14.6" x14ac:dyDescent="0.4">
      <c r="A8" s="110" t="s">
        <v>34</v>
      </c>
      <c r="B8" s="110"/>
      <c r="C8" s="110"/>
      <c r="D8" s="110"/>
      <c r="E8" s="110"/>
      <c r="F8" s="110"/>
      <c r="G8" s="110"/>
      <c r="H8" s="110"/>
    </row>
    <row r="9" spans="1:8" ht="15" thickBot="1" x14ac:dyDescent="0.45">
      <c r="A9" s="111"/>
      <c r="B9" s="111"/>
      <c r="C9" s="111"/>
      <c r="D9" s="111"/>
      <c r="E9" s="111"/>
      <c r="F9" s="111"/>
      <c r="G9" s="111"/>
      <c r="H9" s="111"/>
    </row>
    <row r="10" spans="1:8" ht="18" thickTop="1" x14ac:dyDescent="0.4">
      <c r="A10" s="119" t="s">
        <v>37</v>
      </c>
      <c r="B10" s="102" t="s">
        <v>2</v>
      </c>
      <c r="C10" s="121" t="s">
        <v>11</v>
      </c>
      <c r="D10" s="122"/>
      <c r="E10" s="122"/>
      <c r="F10" s="122"/>
      <c r="G10" s="123"/>
      <c r="H10" s="6"/>
    </row>
    <row r="11" spans="1:8" ht="18" thickBot="1" x14ac:dyDescent="0.45">
      <c r="A11" s="120"/>
      <c r="B11" s="103"/>
      <c r="C11" s="4" t="s">
        <v>4</v>
      </c>
      <c r="D11" s="4" t="s">
        <v>5</v>
      </c>
      <c r="E11" s="4" t="s">
        <v>6</v>
      </c>
      <c r="F11" s="4" t="s">
        <v>7</v>
      </c>
      <c r="G11" s="5" t="s">
        <v>55</v>
      </c>
      <c r="H11" s="5" t="s">
        <v>16</v>
      </c>
    </row>
    <row r="12" spans="1:8" s="16" customFormat="1" thickTop="1" x14ac:dyDescent="0.5">
      <c r="A12" s="63">
        <v>1</v>
      </c>
      <c r="B12" s="43" t="s">
        <v>40</v>
      </c>
      <c r="C12" s="36">
        <v>2885048.36</v>
      </c>
      <c r="D12" s="44">
        <v>2042247.53</v>
      </c>
      <c r="E12" s="44">
        <v>1858406.35</v>
      </c>
      <c r="F12" s="44">
        <v>3248249</v>
      </c>
      <c r="G12" s="44">
        <f t="shared" ref="G12:G42" si="0">SUM(C12:F12)</f>
        <v>10033951.24</v>
      </c>
      <c r="H12" s="45">
        <f t="shared" ref="H12:H62" si="1">G12*0.000001566955</f>
        <v>15.7227500652742</v>
      </c>
    </row>
    <row r="13" spans="1:8" s="16" customFormat="1" ht="23.7" customHeight="1" x14ac:dyDescent="0.5">
      <c r="A13" s="64">
        <v>2</v>
      </c>
      <c r="B13" s="48" t="s">
        <v>50</v>
      </c>
      <c r="C13" s="38">
        <v>2178139.3006000002</v>
      </c>
      <c r="D13" s="46">
        <v>2487293.85</v>
      </c>
      <c r="E13" s="46">
        <v>2084350.5319999999</v>
      </c>
      <c r="F13" s="46">
        <v>2380504</v>
      </c>
      <c r="G13" s="46">
        <f t="shared" si="0"/>
        <v>9130287.682599999</v>
      </c>
      <c r="H13" s="47">
        <f t="shared" si="1"/>
        <v>14.306749935688481</v>
      </c>
    </row>
    <row r="14" spans="1:8" s="16" customFormat="1" ht="18" x14ac:dyDescent="0.5">
      <c r="A14" s="64">
        <v>3</v>
      </c>
      <c r="B14" s="48" t="s">
        <v>51</v>
      </c>
      <c r="C14" s="38"/>
      <c r="D14" s="46"/>
      <c r="E14" s="46">
        <v>4304848.6287000002</v>
      </c>
      <c r="F14" s="46">
        <v>4243292</v>
      </c>
      <c r="G14" s="46">
        <f t="shared" si="0"/>
        <v>8548140.6286999993</v>
      </c>
      <c r="H14" s="47">
        <f t="shared" si="1"/>
        <v>13.394551698844607</v>
      </c>
    </row>
    <row r="15" spans="1:8" s="16" customFormat="1" ht="35.15" x14ac:dyDescent="0.5">
      <c r="A15" s="64">
        <v>4</v>
      </c>
      <c r="B15" s="39" t="s">
        <v>49</v>
      </c>
      <c r="C15" s="38">
        <v>1044718.3540000001</v>
      </c>
      <c r="D15" s="46">
        <v>1075817.1499999999</v>
      </c>
      <c r="E15" s="46">
        <v>494642.92</v>
      </c>
      <c r="F15" s="46">
        <v>940324</v>
      </c>
      <c r="G15" s="46">
        <f t="shared" si="0"/>
        <v>3555502.4239999996</v>
      </c>
      <c r="H15" s="47">
        <f t="shared" si="1"/>
        <v>5.5713123007989198</v>
      </c>
    </row>
    <row r="16" spans="1:8" s="16" customFormat="1" ht="24" customHeight="1" x14ac:dyDescent="0.5">
      <c r="A16" s="64">
        <v>5</v>
      </c>
      <c r="B16" s="48" t="s">
        <v>12</v>
      </c>
      <c r="C16" s="38">
        <v>643621.30000000005</v>
      </c>
      <c r="D16" s="46">
        <v>1130457.05</v>
      </c>
      <c r="E16" s="46">
        <v>1061305.69</v>
      </c>
      <c r="F16" s="46"/>
      <c r="G16" s="46">
        <f t="shared" si="0"/>
        <v>2835384.04</v>
      </c>
      <c r="H16" s="47">
        <f t="shared" si="1"/>
        <v>4.4429191983981999</v>
      </c>
    </row>
    <row r="17" spans="1:8" s="16" customFormat="1" ht="18" x14ac:dyDescent="0.5">
      <c r="A17" s="64">
        <v>6</v>
      </c>
      <c r="B17" s="48" t="s">
        <v>15</v>
      </c>
      <c r="C17" s="38"/>
      <c r="D17" s="46">
        <v>709982.36800000002</v>
      </c>
      <c r="E17" s="46">
        <v>1601834.7999</v>
      </c>
      <c r="F17" s="46">
        <v>434595</v>
      </c>
      <c r="G17" s="46">
        <f t="shared" si="0"/>
        <v>2746412.1678999998</v>
      </c>
      <c r="H17" s="47">
        <f t="shared" si="1"/>
        <v>4.3035042785517446</v>
      </c>
    </row>
    <row r="18" spans="1:8" s="16" customFormat="1" ht="18" x14ac:dyDescent="0.5">
      <c r="A18" s="64">
        <v>7</v>
      </c>
      <c r="B18" s="48" t="s">
        <v>13</v>
      </c>
      <c r="C18" s="38">
        <v>1258172.8</v>
      </c>
      <c r="D18" s="46">
        <v>298368</v>
      </c>
      <c r="E18" s="46">
        <v>889416</v>
      </c>
      <c r="F18" s="46"/>
      <c r="G18" s="46">
        <f t="shared" si="0"/>
        <v>2445956.7999999998</v>
      </c>
      <c r="H18" s="47">
        <f t="shared" si="1"/>
        <v>3.8327042375439997</v>
      </c>
    </row>
    <row r="19" spans="1:8" s="16" customFormat="1" ht="18" x14ac:dyDescent="0.5">
      <c r="A19" s="64">
        <v>8</v>
      </c>
      <c r="B19" s="48" t="s">
        <v>18</v>
      </c>
      <c r="C19" s="38">
        <v>469910</v>
      </c>
      <c r="D19" s="46">
        <v>571619.93599999999</v>
      </c>
      <c r="E19" s="46">
        <v>520540</v>
      </c>
      <c r="F19" s="46">
        <v>646379</v>
      </c>
      <c r="G19" s="46">
        <f t="shared" si="0"/>
        <v>2208448.9359999998</v>
      </c>
      <c r="H19" s="47">
        <f t="shared" si="1"/>
        <v>3.4605401025098796</v>
      </c>
    </row>
    <row r="20" spans="1:8" s="16" customFormat="1" ht="18" x14ac:dyDescent="0.5">
      <c r="A20" s="64">
        <v>9</v>
      </c>
      <c r="B20" s="48" t="s">
        <v>17</v>
      </c>
      <c r="C20" s="38">
        <v>241006</v>
      </c>
      <c r="D20" s="46">
        <v>806588.93</v>
      </c>
      <c r="E20" s="46">
        <v>333788.77710000001</v>
      </c>
      <c r="F20" s="46">
        <v>396063</v>
      </c>
      <c r="G20" s="46">
        <f t="shared" si="0"/>
        <v>1777446.7071</v>
      </c>
      <c r="H20" s="47">
        <f t="shared" si="1"/>
        <v>2.7851790049238807</v>
      </c>
    </row>
    <row r="21" spans="1:8" s="16" customFormat="1" ht="18" x14ac:dyDescent="0.5">
      <c r="A21" s="64">
        <v>10</v>
      </c>
      <c r="B21" s="48" t="s">
        <v>41</v>
      </c>
      <c r="C21" s="38">
        <v>234150</v>
      </c>
      <c r="D21" s="46">
        <v>331146.48</v>
      </c>
      <c r="E21" s="46">
        <v>519540</v>
      </c>
      <c r="F21" s="46">
        <v>432717</v>
      </c>
      <c r="G21" s="46">
        <f t="shared" si="0"/>
        <v>1517553.48</v>
      </c>
      <c r="H21" s="47">
        <f t="shared" si="1"/>
        <v>2.3779380132534</v>
      </c>
    </row>
    <row r="22" spans="1:8" s="16" customFormat="1" ht="18" x14ac:dyDescent="0.5">
      <c r="A22" s="64">
        <v>11</v>
      </c>
      <c r="B22" s="48" t="s">
        <v>14</v>
      </c>
      <c r="C22" s="38">
        <v>9987.5</v>
      </c>
      <c r="D22" s="46">
        <v>730800</v>
      </c>
      <c r="E22" s="46">
        <v>730800</v>
      </c>
      <c r="F22" s="46"/>
      <c r="G22" s="46">
        <f t="shared" si="0"/>
        <v>1471587.5</v>
      </c>
      <c r="H22" s="47">
        <f t="shared" si="1"/>
        <v>2.3059113910625002</v>
      </c>
    </row>
    <row r="23" spans="1:8" s="16" customFormat="1" ht="18" x14ac:dyDescent="0.5">
      <c r="A23" s="64">
        <v>12</v>
      </c>
      <c r="B23" s="39" t="s">
        <v>47</v>
      </c>
      <c r="C23" s="38">
        <v>457858.8</v>
      </c>
      <c r="D23" s="46">
        <v>721539.25829999999</v>
      </c>
      <c r="E23" s="46"/>
      <c r="F23" s="46"/>
      <c r="G23" s="46">
        <f t="shared" si="0"/>
        <v>1179398.0582999999</v>
      </c>
      <c r="H23" s="47">
        <f t="shared" si="1"/>
        <v>1.8480636844434764</v>
      </c>
    </row>
    <row r="24" spans="1:8" s="16" customFormat="1" ht="18" x14ac:dyDescent="0.5">
      <c r="A24" s="64">
        <v>13</v>
      </c>
      <c r="B24" s="48" t="s">
        <v>48</v>
      </c>
      <c r="C24" s="38">
        <v>171810.3922</v>
      </c>
      <c r="D24" s="46">
        <v>206821.3</v>
      </c>
      <c r="E24" s="46">
        <v>371254.15620000003</v>
      </c>
      <c r="F24" s="46">
        <v>327311</v>
      </c>
      <c r="G24" s="46">
        <f t="shared" si="0"/>
        <v>1077196.8484</v>
      </c>
      <c r="H24" s="47">
        <f t="shared" si="1"/>
        <v>1.6879189875846221</v>
      </c>
    </row>
    <row r="25" spans="1:8" s="16" customFormat="1" ht="18" x14ac:dyDescent="0.5">
      <c r="A25" s="64">
        <v>14</v>
      </c>
      <c r="B25" s="48" t="s">
        <v>56</v>
      </c>
      <c r="C25" s="38">
        <v>101007.484</v>
      </c>
      <c r="D25" s="46">
        <v>119945.1029</v>
      </c>
      <c r="E25" s="46">
        <v>355983.82990000001</v>
      </c>
      <c r="F25" s="46">
        <v>375889</v>
      </c>
      <c r="G25" s="46">
        <f t="shared" si="0"/>
        <v>952825.41680000001</v>
      </c>
      <c r="H25" s="47">
        <f t="shared" si="1"/>
        <v>1.4930345509818441</v>
      </c>
    </row>
    <row r="26" spans="1:8" s="16" customFormat="1" ht="18" x14ac:dyDescent="0.5">
      <c r="A26" s="64">
        <v>15</v>
      </c>
      <c r="B26" s="48" t="s">
        <v>57</v>
      </c>
      <c r="C26" s="38">
        <v>224759.47</v>
      </c>
      <c r="D26" s="46">
        <v>258346.7</v>
      </c>
      <c r="E26" s="46">
        <v>234165.7677</v>
      </c>
      <c r="F26" s="46">
        <v>151826</v>
      </c>
      <c r="G26" s="46">
        <f t="shared" si="0"/>
        <v>869097.93770000001</v>
      </c>
      <c r="H26" s="47">
        <f t="shared" si="1"/>
        <v>1.3618373589687036</v>
      </c>
    </row>
    <row r="27" spans="1:8" s="16" customFormat="1" ht="18" x14ac:dyDescent="0.5">
      <c r="A27" s="64">
        <v>16</v>
      </c>
      <c r="B27" s="48" t="s">
        <v>58</v>
      </c>
      <c r="C27" s="38">
        <v>108748.8254</v>
      </c>
      <c r="D27" s="46">
        <v>49960.72</v>
      </c>
      <c r="E27" s="46">
        <v>449668.51</v>
      </c>
      <c r="F27" s="46">
        <v>170185</v>
      </c>
      <c r="G27" s="46">
        <f t="shared" si="0"/>
        <v>778563.05539999995</v>
      </c>
      <c r="H27" s="47">
        <f t="shared" si="1"/>
        <v>1.2199732724743069</v>
      </c>
    </row>
    <row r="28" spans="1:8" s="16" customFormat="1" ht="35.15" x14ac:dyDescent="0.5">
      <c r="A28" s="64">
        <v>17</v>
      </c>
      <c r="B28" s="39" t="s">
        <v>59</v>
      </c>
      <c r="C28" s="38">
        <v>188279.97880000001</v>
      </c>
      <c r="D28" s="46">
        <v>183709.63500000001</v>
      </c>
      <c r="E28" s="46">
        <v>138625.79999999999</v>
      </c>
      <c r="F28" s="46">
        <v>210939</v>
      </c>
      <c r="G28" s="46">
        <f t="shared" si="0"/>
        <v>721554.41379999998</v>
      </c>
      <c r="H28" s="47">
        <f t="shared" si="1"/>
        <v>1.1306432964759789</v>
      </c>
    </row>
    <row r="29" spans="1:8" s="16" customFormat="1" ht="18" x14ac:dyDescent="0.5">
      <c r="A29" s="64">
        <v>18</v>
      </c>
      <c r="B29" s="48" t="s">
        <v>60</v>
      </c>
      <c r="C29" s="38">
        <v>123756.5</v>
      </c>
      <c r="D29" s="46">
        <v>199762</v>
      </c>
      <c r="E29" s="46">
        <v>220851</v>
      </c>
      <c r="F29" s="46">
        <v>157125</v>
      </c>
      <c r="G29" s="46">
        <f t="shared" si="0"/>
        <v>701494.5</v>
      </c>
      <c r="H29" s="47">
        <f t="shared" si="1"/>
        <v>1.0992103142475</v>
      </c>
    </row>
    <row r="30" spans="1:8" s="16" customFormat="1" ht="18" x14ac:dyDescent="0.5">
      <c r="A30" s="64">
        <v>19</v>
      </c>
      <c r="B30" s="39" t="s">
        <v>61</v>
      </c>
      <c r="C30" s="38">
        <v>84216.19</v>
      </c>
      <c r="D30" s="46">
        <v>62891.99</v>
      </c>
      <c r="E30" s="46">
        <v>112776.58</v>
      </c>
      <c r="F30" s="46">
        <v>387524</v>
      </c>
      <c r="G30" s="46">
        <f t="shared" si="0"/>
        <v>647408.76</v>
      </c>
      <c r="H30" s="47">
        <f t="shared" si="1"/>
        <v>1.0144603935258001</v>
      </c>
    </row>
    <row r="31" spans="1:8" s="16" customFormat="1" ht="18" x14ac:dyDescent="0.5">
      <c r="A31" s="64">
        <v>20</v>
      </c>
      <c r="B31" s="48" t="s">
        <v>62</v>
      </c>
      <c r="C31" s="38"/>
      <c r="D31" s="46"/>
      <c r="E31" s="46">
        <v>133564</v>
      </c>
      <c r="F31" s="46">
        <v>351870</v>
      </c>
      <c r="G31" s="46">
        <f t="shared" si="0"/>
        <v>485434</v>
      </c>
      <c r="H31" s="47">
        <f t="shared" si="1"/>
        <v>0.76065323347000002</v>
      </c>
    </row>
    <row r="32" spans="1:8" s="16" customFormat="1" ht="18" x14ac:dyDescent="0.5">
      <c r="A32" s="64">
        <v>21</v>
      </c>
      <c r="B32" s="48" t="s">
        <v>63</v>
      </c>
      <c r="C32" s="38">
        <v>73860.800000000003</v>
      </c>
      <c r="D32" s="46">
        <v>143566.39999999999</v>
      </c>
      <c r="E32" s="46">
        <v>132616</v>
      </c>
      <c r="F32" s="46">
        <v>79256</v>
      </c>
      <c r="G32" s="46">
        <f t="shared" si="0"/>
        <v>429299.20000000001</v>
      </c>
      <c r="H32" s="47">
        <f t="shared" si="1"/>
        <v>0.67269252793599998</v>
      </c>
    </row>
    <row r="33" spans="1:8" s="16" customFormat="1" ht="18" x14ac:dyDescent="0.5">
      <c r="A33" s="64">
        <v>22</v>
      </c>
      <c r="B33" s="48" t="s">
        <v>64</v>
      </c>
      <c r="C33" s="38"/>
      <c r="D33" s="46"/>
      <c r="E33" s="46">
        <v>414180</v>
      </c>
      <c r="F33" s="46"/>
      <c r="G33" s="46">
        <f t="shared" si="0"/>
        <v>414180</v>
      </c>
      <c r="H33" s="47">
        <f t="shared" si="1"/>
        <v>0.64900142189999999</v>
      </c>
    </row>
    <row r="34" spans="1:8" s="16" customFormat="1" ht="18" x14ac:dyDescent="0.5">
      <c r="A34" s="64">
        <v>23</v>
      </c>
      <c r="B34" s="48" t="s">
        <v>65</v>
      </c>
      <c r="C34" s="38">
        <v>341984.77</v>
      </c>
      <c r="D34" s="46"/>
      <c r="E34" s="46"/>
      <c r="F34" s="46">
        <v>16244</v>
      </c>
      <c r="G34" s="46">
        <f t="shared" si="0"/>
        <v>358228.77</v>
      </c>
      <c r="H34" s="47">
        <f t="shared" si="1"/>
        <v>0.56132836229534999</v>
      </c>
    </row>
    <row r="35" spans="1:8" s="16" customFormat="1" ht="18" x14ac:dyDescent="0.5">
      <c r="A35" s="64">
        <v>24</v>
      </c>
      <c r="B35" s="48" t="s">
        <v>66</v>
      </c>
      <c r="C35" s="38">
        <v>41470</v>
      </c>
      <c r="D35" s="46">
        <v>121306</v>
      </c>
      <c r="E35" s="46"/>
      <c r="F35" s="46">
        <v>170876</v>
      </c>
      <c r="G35" s="46">
        <f t="shared" si="0"/>
        <v>333652</v>
      </c>
      <c r="H35" s="47">
        <f t="shared" si="1"/>
        <v>0.52281766965999998</v>
      </c>
    </row>
    <row r="36" spans="1:8" s="16" customFormat="1" ht="18.899999999999999" customHeight="1" x14ac:dyDescent="0.5">
      <c r="A36" s="64">
        <v>25</v>
      </c>
      <c r="B36" s="48" t="s">
        <v>67</v>
      </c>
      <c r="C36" s="38">
        <v>41696.199999999997</v>
      </c>
      <c r="D36" s="46">
        <v>56029.8</v>
      </c>
      <c r="E36" s="46">
        <v>68787.728400000007</v>
      </c>
      <c r="F36" s="46">
        <v>153194</v>
      </c>
      <c r="G36" s="46">
        <f t="shared" si="0"/>
        <v>319707.72840000002</v>
      </c>
      <c r="H36" s="47">
        <f t="shared" si="1"/>
        <v>0.500967623555022</v>
      </c>
    </row>
    <row r="37" spans="1:8" s="16" customFormat="1" ht="18" x14ac:dyDescent="0.5">
      <c r="A37" s="64">
        <v>26</v>
      </c>
      <c r="B37" s="48" t="s">
        <v>103</v>
      </c>
      <c r="C37" s="38">
        <v>52820</v>
      </c>
      <c r="D37" s="46">
        <v>36670</v>
      </c>
      <c r="E37" s="46">
        <v>73834</v>
      </c>
      <c r="F37" s="46">
        <v>34956</v>
      </c>
      <c r="G37" s="46">
        <f t="shared" si="0"/>
        <v>198280</v>
      </c>
      <c r="H37" s="47">
        <f t="shared" si="1"/>
        <v>0.31069583740000001</v>
      </c>
    </row>
    <row r="38" spans="1:8" s="16" customFormat="1" ht="18" x14ac:dyDescent="0.5">
      <c r="A38" s="64">
        <v>27</v>
      </c>
      <c r="B38" s="48" t="s">
        <v>68</v>
      </c>
      <c r="C38" s="38">
        <v>31081</v>
      </c>
      <c r="D38" s="46">
        <v>60139</v>
      </c>
      <c r="E38" s="46">
        <v>68659.539999999994</v>
      </c>
      <c r="F38" s="46">
        <v>27291</v>
      </c>
      <c r="G38" s="46">
        <f t="shared" si="0"/>
        <v>187170.53999999998</v>
      </c>
      <c r="H38" s="47">
        <f t="shared" si="1"/>
        <v>0.29328781350569999</v>
      </c>
    </row>
    <row r="39" spans="1:8" s="16" customFormat="1" ht="23.6" customHeight="1" x14ac:dyDescent="0.5">
      <c r="A39" s="64">
        <v>28</v>
      </c>
      <c r="B39" s="48" t="s">
        <v>69</v>
      </c>
      <c r="C39" s="38">
        <v>28259.0458</v>
      </c>
      <c r="D39" s="46">
        <v>117159.495</v>
      </c>
      <c r="E39" s="46"/>
      <c r="F39" s="46">
        <v>22348</v>
      </c>
      <c r="G39" s="46">
        <f t="shared" si="0"/>
        <v>167766.54079999999</v>
      </c>
      <c r="H39" s="47">
        <f t="shared" si="1"/>
        <v>0.26288261993926398</v>
      </c>
    </row>
    <row r="40" spans="1:8" s="16" customFormat="1" ht="24.55" customHeight="1" x14ac:dyDescent="0.5">
      <c r="A40" s="64">
        <v>29</v>
      </c>
      <c r="B40" s="48" t="s">
        <v>70</v>
      </c>
      <c r="C40" s="38"/>
      <c r="D40" s="46"/>
      <c r="E40" s="46"/>
      <c r="F40" s="46">
        <v>153854</v>
      </c>
      <c r="G40" s="46">
        <f t="shared" si="0"/>
        <v>153854</v>
      </c>
      <c r="H40" s="47">
        <f t="shared" si="1"/>
        <v>0.24108229456999999</v>
      </c>
    </row>
    <row r="41" spans="1:8" s="16" customFormat="1" ht="22.4" customHeight="1" x14ac:dyDescent="0.5">
      <c r="A41" s="64">
        <v>30</v>
      </c>
      <c r="B41" s="48" t="s">
        <v>10</v>
      </c>
      <c r="C41" s="38"/>
      <c r="D41" s="46">
        <v>116900</v>
      </c>
      <c r="E41" s="46"/>
      <c r="F41" s="46"/>
      <c r="G41" s="46">
        <f t="shared" si="0"/>
        <v>116900</v>
      </c>
      <c r="H41" s="47">
        <f t="shared" si="1"/>
        <v>0.1831770395</v>
      </c>
    </row>
    <row r="42" spans="1:8" s="16" customFormat="1" ht="18" x14ac:dyDescent="0.5">
      <c r="A42" s="64">
        <v>31</v>
      </c>
      <c r="B42" s="48" t="s">
        <v>71</v>
      </c>
      <c r="C42" s="38"/>
      <c r="D42" s="46">
        <v>34956.800000000003</v>
      </c>
      <c r="E42" s="46">
        <v>19587.599999999999</v>
      </c>
      <c r="F42" s="46">
        <v>47424</v>
      </c>
      <c r="G42" s="46">
        <f t="shared" si="0"/>
        <v>101968.4</v>
      </c>
      <c r="H42" s="47">
        <f t="shared" si="1"/>
        <v>0.15977989422199998</v>
      </c>
    </row>
    <row r="43" spans="1:8" s="16" customFormat="1" ht="18" x14ac:dyDescent="0.5">
      <c r="A43" s="64">
        <v>32</v>
      </c>
      <c r="B43" s="48" t="s">
        <v>104</v>
      </c>
      <c r="C43" s="38"/>
      <c r="D43" s="46">
        <v>101300</v>
      </c>
      <c r="E43" s="46"/>
      <c r="F43" s="46"/>
      <c r="G43" s="46">
        <f t="shared" ref="G43:G64" si="2">SUM(C43:F43)</f>
        <v>101300</v>
      </c>
      <c r="H43" s="47">
        <f t="shared" si="1"/>
        <v>0.15873254149999999</v>
      </c>
    </row>
    <row r="44" spans="1:8" s="16" customFormat="1" ht="18" x14ac:dyDescent="0.5">
      <c r="A44" s="64">
        <v>33</v>
      </c>
      <c r="B44" s="48" t="s">
        <v>72</v>
      </c>
      <c r="C44" s="38"/>
      <c r="D44" s="46">
        <v>78152</v>
      </c>
      <c r="E44" s="46"/>
      <c r="F44" s="46"/>
      <c r="G44" s="46">
        <f t="shared" si="2"/>
        <v>78152</v>
      </c>
      <c r="H44" s="47">
        <f t="shared" si="1"/>
        <v>0.12246066715999999</v>
      </c>
    </row>
    <row r="45" spans="1:8" s="16" customFormat="1" ht="18" x14ac:dyDescent="0.5">
      <c r="A45" s="64">
        <v>34</v>
      </c>
      <c r="B45" s="39" t="s">
        <v>73</v>
      </c>
      <c r="C45" s="38"/>
      <c r="D45" s="46"/>
      <c r="E45" s="46">
        <v>35540</v>
      </c>
      <c r="F45" s="46">
        <v>33750</v>
      </c>
      <c r="G45" s="46">
        <f t="shared" si="2"/>
        <v>69290</v>
      </c>
      <c r="H45" s="47">
        <f t="shared" si="1"/>
        <v>0.10857431195</v>
      </c>
    </row>
    <row r="46" spans="1:8" s="16" customFormat="1" ht="18" x14ac:dyDescent="0.5">
      <c r="A46" s="64">
        <v>35</v>
      </c>
      <c r="B46" s="48" t="s">
        <v>74</v>
      </c>
      <c r="C46" s="38"/>
      <c r="D46" s="46">
        <v>67442.358300000007</v>
      </c>
      <c r="E46" s="46"/>
      <c r="F46" s="46"/>
      <c r="G46" s="46">
        <f t="shared" si="2"/>
        <v>67442.358300000007</v>
      </c>
      <c r="H46" s="47">
        <f t="shared" si="1"/>
        <v>0.10567914054997651</v>
      </c>
    </row>
    <row r="47" spans="1:8" s="16" customFormat="1" ht="21.9" customHeight="1" x14ac:dyDescent="0.5">
      <c r="A47" s="64">
        <v>36</v>
      </c>
      <c r="B47" s="39" t="s">
        <v>75</v>
      </c>
      <c r="C47" s="38"/>
      <c r="D47" s="46">
        <v>57046.6512</v>
      </c>
      <c r="E47" s="46"/>
      <c r="F47" s="46"/>
      <c r="G47" s="46">
        <f t="shared" si="2"/>
        <v>57046.6512</v>
      </c>
      <c r="H47" s="74">
        <f t="shared" si="1"/>
        <v>8.9389535331096004E-2</v>
      </c>
    </row>
    <row r="48" spans="1:8" s="16" customFormat="1" ht="18" x14ac:dyDescent="0.5">
      <c r="A48" s="64">
        <v>37</v>
      </c>
      <c r="B48" s="39" t="s">
        <v>76</v>
      </c>
      <c r="C48" s="38"/>
      <c r="D48" s="46">
        <v>53693.3</v>
      </c>
      <c r="E48" s="46"/>
      <c r="F48" s="46"/>
      <c r="G48" s="46">
        <f t="shared" si="2"/>
        <v>53693.3</v>
      </c>
      <c r="H48" s="47">
        <f t="shared" si="1"/>
        <v>8.413498490150001E-2</v>
      </c>
    </row>
    <row r="49" spans="1:8" s="16" customFormat="1" ht="18" x14ac:dyDescent="0.5">
      <c r="A49" s="64">
        <v>38</v>
      </c>
      <c r="B49" s="48" t="s">
        <v>77</v>
      </c>
      <c r="C49" s="38"/>
      <c r="D49" s="46">
        <v>39362.009700000002</v>
      </c>
      <c r="E49" s="46"/>
      <c r="F49" s="46"/>
      <c r="G49" s="46">
        <f t="shared" si="2"/>
        <v>39362.009700000002</v>
      </c>
      <c r="H49" s="47">
        <f t="shared" si="1"/>
        <v>6.1678497909463503E-2</v>
      </c>
    </row>
    <row r="50" spans="1:8" s="16" customFormat="1" ht="22.85" customHeight="1" x14ac:dyDescent="0.5">
      <c r="A50" s="64">
        <v>39</v>
      </c>
      <c r="B50" s="48" t="s">
        <v>78</v>
      </c>
      <c r="C50" s="38"/>
      <c r="D50" s="46"/>
      <c r="E50" s="46">
        <v>38616.300000000003</v>
      </c>
      <c r="F50" s="46"/>
      <c r="G50" s="46">
        <f t="shared" si="2"/>
        <v>38616.300000000003</v>
      </c>
      <c r="H50" s="47">
        <f t="shared" si="1"/>
        <v>6.0510004366500003E-2</v>
      </c>
    </row>
    <row r="51" spans="1:8" s="16" customFormat="1" ht="18" x14ac:dyDescent="0.5">
      <c r="A51" s="64">
        <v>40</v>
      </c>
      <c r="B51" s="48" t="s">
        <v>79</v>
      </c>
      <c r="C51" s="38"/>
      <c r="D51" s="46"/>
      <c r="E51" s="46"/>
      <c r="F51" s="46">
        <v>32817</v>
      </c>
      <c r="G51" s="46">
        <f t="shared" si="2"/>
        <v>32817</v>
      </c>
      <c r="H51" s="47">
        <f t="shared" si="1"/>
        <v>5.1422762235000002E-2</v>
      </c>
    </row>
    <row r="52" spans="1:8" s="16" customFormat="1" ht="18" x14ac:dyDescent="0.5">
      <c r="A52" s="64">
        <v>41</v>
      </c>
      <c r="B52" s="48" t="s">
        <v>80</v>
      </c>
      <c r="C52" s="38">
        <v>12678.1139</v>
      </c>
      <c r="D52" s="46"/>
      <c r="E52" s="46">
        <v>11110.0735</v>
      </c>
      <c r="F52" s="46"/>
      <c r="G52" s="46">
        <f t="shared" si="2"/>
        <v>23788.187400000003</v>
      </c>
      <c r="H52" s="47">
        <f t="shared" si="1"/>
        <v>3.7275019187367003E-2</v>
      </c>
    </row>
    <row r="53" spans="1:8" s="16" customFormat="1" ht="18" x14ac:dyDescent="0.5">
      <c r="A53" s="64">
        <v>42</v>
      </c>
      <c r="B53" s="48" t="s">
        <v>81</v>
      </c>
      <c r="C53" s="38">
        <v>8390.1530999999995</v>
      </c>
      <c r="D53" s="46">
        <v>12820.54</v>
      </c>
      <c r="E53" s="46"/>
      <c r="F53" s="46"/>
      <c r="G53" s="46">
        <f t="shared" si="2"/>
        <v>21210.6931</v>
      </c>
      <c r="H53" s="47">
        <f t="shared" si="1"/>
        <v>3.3236201606510501E-2</v>
      </c>
    </row>
    <row r="54" spans="1:8" s="16" customFormat="1" ht="18" x14ac:dyDescent="0.5">
      <c r="A54" s="64">
        <v>43</v>
      </c>
      <c r="B54" s="48" t="s">
        <v>82</v>
      </c>
      <c r="C54" s="38"/>
      <c r="D54" s="46"/>
      <c r="E54" s="46"/>
      <c r="F54" s="46">
        <v>12718</v>
      </c>
      <c r="G54" s="46">
        <f t="shared" si="2"/>
        <v>12718</v>
      </c>
      <c r="H54" s="47">
        <f t="shared" si="1"/>
        <v>1.992853369E-2</v>
      </c>
    </row>
    <row r="55" spans="1:8" s="16" customFormat="1" ht="18" x14ac:dyDescent="0.5">
      <c r="A55" s="64">
        <v>44</v>
      </c>
      <c r="B55" s="48" t="s">
        <v>83</v>
      </c>
      <c r="C55" s="38"/>
      <c r="D55" s="46">
        <v>8201.25</v>
      </c>
      <c r="E55" s="46"/>
      <c r="F55" s="46"/>
      <c r="G55" s="46">
        <f t="shared" si="2"/>
        <v>8201.25</v>
      </c>
      <c r="H55" s="47">
        <f t="shared" si="1"/>
        <v>1.285098969375E-2</v>
      </c>
    </row>
    <row r="56" spans="1:8" s="16" customFormat="1" ht="18" x14ac:dyDescent="0.5">
      <c r="A56" s="64">
        <v>45</v>
      </c>
      <c r="B56" s="39" t="s">
        <v>84</v>
      </c>
      <c r="C56" s="38"/>
      <c r="D56" s="46"/>
      <c r="E56" s="46"/>
      <c r="F56" s="46">
        <v>7090</v>
      </c>
      <c r="G56" s="46">
        <f t="shared" si="2"/>
        <v>7090</v>
      </c>
      <c r="H56" s="47">
        <f t="shared" si="1"/>
        <v>1.1109710950000001E-2</v>
      </c>
    </row>
    <row r="57" spans="1:8" s="16" customFormat="1" ht="18" x14ac:dyDescent="0.5">
      <c r="A57" s="64">
        <v>46</v>
      </c>
      <c r="B57" s="48" t="s">
        <v>85</v>
      </c>
      <c r="C57" s="38">
        <v>7070.1009999999997</v>
      </c>
      <c r="D57" s="46"/>
      <c r="E57" s="46"/>
      <c r="F57" s="46"/>
      <c r="G57" s="46">
        <f t="shared" si="2"/>
        <v>7070.1009999999997</v>
      </c>
      <c r="H57" s="47">
        <f t="shared" si="1"/>
        <v>1.1078530112455E-2</v>
      </c>
    </row>
    <row r="58" spans="1:8" s="16" customFormat="1" ht="18" x14ac:dyDescent="0.5">
      <c r="A58" s="64">
        <v>47</v>
      </c>
      <c r="B58" s="48" t="s">
        <v>105</v>
      </c>
      <c r="C58" s="38"/>
      <c r="D58" s="46"/>
      <c r="E58" s="46"/>
      <c r="F58" s="46">
        <v>6045</v>
      </c>
      <c r="G58" s="46">
        <f t="shared" si="2"/>
        <v>6045</v>
      </c>
      <c r="H58" s="47">
        <f t="shared" si="1"/>
        <v>9.4722429749999996E-3</v>
      </c>
    </row>
    <row r="59" spans="1:8" s="16" customFormat="1" ht="18" x14ac:dyDescent="0.5">
      <c r="A59" s="64">
        <v>48</v>
      </c>
      <c r="B59" s="48" t="s">
        <v>86</v>
      </c>
      <c r="C59" s="38"/>
      <c r="D59" s="46"/>
      <c r="E59" s="46"/>
      <c r="F59" s="46">
        <v>4929</v>
      </c>
      <c r="G59" s="46">
        <f t="shared" si="2"/>
        <v>4929</v>
      </c>
      <c r="H59" s="47">
        <f t="shared" si="1"/>
        <v>7.7235211950000002E-3</v>
      </c>
    </row>
    <row r="60" spans="1:8" s="16" customFormat="1" ht="18" x14ac:dyDescent="0.5">
      <c r="A60" s="64">
        <v>49</v>
      </c>
      <c r="B60" s="48" t="s">
        <v>87</v>
      </c>
      <c r="C60" s="38"/>
      <c r="D60" s="46"/>
      <c r="E60" s="46"/>
      <c r="F60" s="46">
        <v>650</v>
      </c>
      <c r="G60" s="46">
        <f t="shared" si="2"/>
        <v>650</v>
      </c>
      <c r="H60" s="47">
        <f t="shared" si="1"/>
        <v>1.01852075E-3</v>
      </c>
    </row>
    <row r="61" spans="1:8" s="16" customFormat="1" ht="23.6" customHeight="1" x14ac:dyDescent="0.5">
      <c r="A61" s="64">
        <v>50</v>
      </c>
      <c r="B61" s="48" t="s">
        <v>88</v>
      </c>
      <c r="C61" s="38"/>
      <c r="D61" s="46"/>
      <c r="E61" s="46"/>
      <c r="F61" s="46">
        <v>450</v>
      </c>
      <c r="G61" s="46">
        <f t="shared" si="2"/>
        <v>450</v>
      </c>
      <c r="H61" s="47">
        <f t="shared" si="1"/>
        <v>7.0512975000000002E-4</v>
      </c>
    </row>
    <row r="62" spans="1:8" s="16" customFormat="1" ht="34.299999999999997" customHeight="1" x14ac:dyDescent="0.5">
      <c r="A62" s="64">
        <v>51</v>
      </c>
      <c r="B62" s="39" t="s">
        <v>89</v>
      </c>
      <c r="C62" s="38"/>
      <c r="D62" s="46"/>
      <c r="E62" s="46"/>
      <c r="F62" s="46">
        <v>40</v>
      </c>
      <c r="G62" s="46">
        <f t="shared" si="2"/>
        <v>40</v>
      </c>
      <c r="H62" s="47">
        <f t="shared" si="1"/>
        <v>6.2678199999999999E-5</v>
      </c>
    </row>
    <row r="63" spans="1:8" s="16" customFormat="1" ht="18" x14ac:dyDescent="0.5">
      <c r="A63" s="71">
        <v>52</v>
      </c>
      <c r="B63" s="66" t="s">
        <v>9</v>
      </c>
      <c r="C63" s="40">
        <v>1184856.3167000001</v>
      </c>
      <c r="D63" s="67">
        <v>807748.53989999997</v>
      </c>
      <c r="E63" s="67">
        <v>1743180.4304</v>
      </c>
      <c r="F63" s="67">
        <v>2980690</v>
      </c>
      <c r="G63" s="67">
        <f>SUM(C63:F63)</f>
        <v>6716475.2870000005</v>
      </c>
      <c r="H63" s="68">
        <f>G63*0.000001566955</f>
        <v>10.524414533341085</v>
      </c>
    </row>
    <row r="64" spans="1:8" thickBot="1" x14ac:dyDescent="0.5">
      <c r="A64" s="70"/>
      <c r="B64" s="41" t="s">
        <v>33</v>
      </c>
      <c r="C64" s="69">
        <f>SUM(C12:C63)</f>
        <v>12249357.755500002</v>
      </c>
      <c r="D64" s="69">
        <f>SUM(D12:D63)</f>
        <v>13899792.144300003</v>
      </c>
      <c r="E64" s="69">
        <f>SUM(E12:E63)</f>
        <v>19022475.013799999</v>
      </c>
      <c r="F64" s="69">
        <f>SUM(F12:F63)</f>
        <v>18639414</v>
      </c>
      <c r="G64" s="72">
        <f t="shared" si="2"/>
        <v>63811038.913599998</v>
      </c>
      <c r="H64" s="73">
        <v>100</v>
      </c>
    </row>
    <row r="65" spans="1:9" ht="18.899999999999999" thickTop="1" x14ac:dyDescent="0.5">
      <c r="G65" s="7" t="s">
        <v>19</v>
      </c>
    </row>
    <row r="66" spans="1:9" x14ac:dyDescent="0.5">
      <c r="G66" s="7"/>
    </row>
    <row r="67" spans="1:9" s="50" customFormat="1" ht="17.600000000000001" x14ac:dyDescent="0.4">
      <c r="A67" s="104" t="s">
        <v>95</v>
      </c>
      <c r="B67" s="104"/>
      <c r="C67" s="104"/>
      <c r="D67" s="104"/>
      <c r="E67" s="104"/>
      <c r="F67" s="104"/>
      <c r="G67" s="104"/>
      <c r="H67" s="104"/>
    </row>
    <row r="68" spans="1:9" s="50" customFormat="1" ht="19.75" x14ac:dyDescent="0.45">
      <c r="A68" s="101" t="s">
        <v>0</v>
      </c>
      <c r="B68" s="101"/>
      <c r="C68" s="101"/>
      <c r="D68" s="101"/>
      <c r="E68" s="101"/>
      <c r="F68" s="101"/>
      <c r="G68" s="101"/>
      <c r="H68" s="101"/>
    </row>
    <row r="69" spans="1:9" s="50" customFormat="1" ht="17.600000000000001" x14ac:dyDescent="0.4">
      <c r="A69" s="105" t="s">
        <v>98</v>
      </c>
      <c r="B69" s="105"/>
      <c r="C69" s="105"/>
      <c r="D69" s="105"/>
      <c r="E69" s="105"/>
      <c r="F69" s="105"/>
      <c r="G69" s="105"/>
      <c r="H69" s="105"/>
    </row>
    <row r="70" spans="1:9" s="78" customFormat="1" ht="15.9" x14ac:dyDescent="0.45">
      <c r="A70" s="106" t="s">
        <v>93</v>
      </c>
      <c r="B70" s="106"/>
      <c r="C70" s="106"/>
      <c r="D70" s="106"/>
      <c r="E70" s="106"/>
      <c r="F70" s="106"/>
      <c r="G70" s="106"/>
      <c r="H70" s="106"/>
    </row>
    <row r="71" spans="1:9" s="78" customFormat="1" ht="15.9" x14ac:dyDescent="0.45">
      <c r="A71" s="106" t="s">
        <v>38</v>
      </c>
      <c r="B71" s="106"/>
      <c r="C71" s="106"/>
      <c r="D71" s="106"/>
      <c r="E71" s="106"/>
      <c r="F71" s="106"/>
      <c r="G71" s="106"/>
      <c r="H71" s="106"/>
    </row>
    <row r="72" spans="1:9" s="77" customFormat="1" ht="15.45" x14ac:dyDescent="0.4">
      <c r="A72" s="107" t="s">
        <v>100</v>
      </c>
      <c r="B72" s="107"/>
      <c r="C72" s="107"/>
      <c r="D72" s="107"/>
      <c r="E72" s="107"/>
      <c r="F72" s="107"/>
      <c r="G72" s="107"/>
      <c r="H72" s="107"/>
    </row>
    <row r="73" spans="1:9" x14ac:dyDescent="0.5">
      <c r="A73" s="2"/>
      <c r="B73" s="19"/>
      <c r="C73" s="109"/>
      <c r="D73" s="109"/>
      <c r="E73" s="2"/>
      <c r="F73" s="2"/>
      <c r="G73" s="2"/>
      <c r="H73" s="2"/>
    </row>
    <row r="74" spans="1:9" ht="14.6" x14ac:dyDescent="0.4">
      <c r="A74" s="110" t="s">
        <v>35</v>
      </c>
      <c r="B74" s="110"/>
      <c r="C74" s="110"/>
      <c r="D74" s="110"/>
      <c r="E74" s="110"/>
      <c r="F74" s="110"/>
      <c r="G74" s="110"/>
      <c r="H74" s="110"/>
    </row>
    <row r="75" spans="1:9" ht="15" thickBot="1" x14ac:dyDescent="0.45">
      <c r="A75" s="111"/>
      <c r="B75" s="111"/>
      <c r="C75" s="111"/>
      <c r="D75" s="111"/>
      <c r="E75" s="111"/>
      <c r="F75" s="111"/>
      <c r="G75" s="111"/>
      <c r="H75" s="111"/>
    </row>
    <row r="76" spans="1:9" ht="18" thickTop="1" x14ac:dyDescent="0.4">
      <c r="A76" s="112" t="s">
        <v>1</v>
      </c>
      <c r="B76" s="116" t="s">
        <v>2</v>
      </c>
      <c r="C76" s="114" t="s">
        <v>3</v>
      </c>
      <c r="D76" s="115"/>
      <c r="E76" s="115"/>
      <c r="F76" s="115"/>
      <c r="G76" s="115"/>
      <c r="H76" s="8"/>
    </row>
    <row r="77" spans="1:9" ht="18" thickBot="1" x14ac:dyDescent="0.45">
      <c r="A77" s="113"/>
      <c r="B77" s="117"/>
      <c r="C77" s="9" t="s">
        <v>4</v>
      </c>
      <c r="D77" s="9" t="s">
        <v>5</v>
      </c>
      <c r="E77" s="9" t="s">
        <v>6</v>
      </c>
      <c r="F77" s="9" t="s">
        <v>7</v>
      </c>
      <c r="G77" s="10" t="s">
        <v>55</v>
      </c>
      <c r="H77" s="11" t="s">
        <v>16</v>
      </c>
    </row>
    <row r="78" spans="1:9" s="21" customFormat="1" ht="18" thickTop="1" x14ac:dyDescent="0.45">
      <c r="A78" s="30">
        <v>1</v>
      </c>
      <c r="B78" s="35" t="s">
        <v>8</v>
      </c>
      <c r="C78" s="36">
        <v>3719763</v>
      </c>
      <c r="D78" s="36">
        <v>193363341.5156</v>
      </c>
      <c r="E78" s="36">
        <v>91458038.985300004</v>
      </c>
      <c r="F78" s="36">
        <v>12072213</v>
      </c>
      <c r="G78" s="36">
        <f>SUM(C78:F78)</f>
        <v>300613356.50090003</v>
      </c>
      <c r="H78" s="31">
        <f>G78*0.0000002704758</f>
        <v>81.308638090266129</v>
      </c>
      <c r="I78" s="65">
        <f>H78+H79</f>
        <v>87.88964720312191</v>
      </c>
    </row>
    <row r="79" spans="1:9" s="21" customFormat="1" ht="17.600000000000001" x14ac:dyDescent="0.45">
      <c r="A79" s="32">
        <v>2</v>
      </c>
      <c r="B79" s="37" t="s">
        <v>43</v>
      </c>
      <c r="C79" s="38">
        <v>9424145</v>
      </c>
      <c r="D79" s="38">
        <v>977577.82689999999</v>
      </c>
      <c r="E79" s="38">
        <v>4112655.9629000002</v>
      </c>
      <c r="F79" s="38">
        <v>9816852</v>
      </c>
      <c r="G79" s="38">
        <f>SUM(C79:F79)</f>
        <v>24331230.789799999</v>
      </c>
      <c r="H79" s="33">
        <f>G79*0.0000002704758</f>
        <v>6.5810091128557859</v>
      </c>
      <c r="I79" s="65"/>
    </row>
    <row r="80" spans="1:9" s="21" customFormat="1" ht="17.600000000000001" x14ac:dyDescent="0.45">
      <c r="A80" s="32">
        <v>3</v>
      </c>
      <c r="B80" s="37" t="s">
        <v>44</v>
      </c>
      <c r="C80" s="38">
        <v>7108006</v>
      </c>
      <c r="D80" s="38">
        <v>3232187.55</v>
      </c>
      <c r="E80" s="38">
        <v>1170520.9223</v>
      </c>
      <c r="F80" s="38">
        <v>0</v>
      </c>
      <c r="G80" s="38">
        <v>11510714.4723</v>
      </c>
      <c r="H80" s="33">
        <f>G80*0.0000002704758</f>
        <v>3.11336970546692</v>
      </c>
    </row>
    <row r="81" spans="1:9" s="21" customFormat="1" ht="17.600000000000001" x14ac:dyDescent="0.45">
      <c r="A81" s="32">
        <v>4</v>
      </c>
      <c r="B81" s="37" t="s">
        <v>42</v>
      </c>
      <c r="C81" s="38">
        <v>296498</v>
      </c>
      <c r="D81" s="38">
        <v>640448.55000000005</v>
      </c>
      <c r="E81" s="38"/>
      <c r="F81" s="38"/>
      <c r="G81" s="38">
        <f>SUM(C81:F81)</f>
        <v>936946.55</v>
      </c>
      <c r="H81" s="33">
        <f>G81*0.0000002704758</f>
        <v>0.25342136766848999</v>
      </c>
    </row>
    <row r="82" spans="1:9" s="21" customFormat="1" ht="17.600000000000001" x14ac:dyDescent="0.45">
      <c r="A82" s="32">
        <v>5</v>
      </c>
      <c r="B82" s="37" t="s">
        <v>46</v>
      </c>
      <c r="C82" s="38">
        <v>45916</v>
      </c>
      <c r="D82" s="38">
        <v>270793.13</v>
      </c>
      <c r="E82" s="38">
        <v>55440</v>
      </c>
      <c r="F82" s="38">
        <v>371280</v>
      </c>
      <c r="G82" s="38">
        <f>SUM(C82:F82)</f>
        <v>743429.13</v>
      </c>
      <c r="H82" s="33">
        <f>G82*0.00000043</f>
        <v>0.31967452590000001</v>
      </c>
    </row>
    <row r="83" spans="1:9" s="21" customFormat="1" ht="17.600000000000001" x14ac:dyDescent="0.45">
      <c r="A83" s="32">
        <v>6</v>
      </c>
      <c r="B83" s="37" t="s">
        <v>52</v>
      </c>
      <c r="C83" s="38">
        <v>193314</v>
      </c>
      <c r="D83" s="38">
        <v>181094.3</v>
      </c>
      <c r="E83" s="38">
        <v>286371.19</v>
      </c>
      <c r="F83" s="38"/>
      <c r="G83" s="38">
        <f>SUM(C83:F83)</f>
        <v>660779.49</v>
      </c>
      <c r="H83" s="33">
        <f>G83*0.0000002704758</f>
        <v>0.17872486118134198</v>
      </c>
    </row>
    <row r="84" spans="1:9" s="21" customFormat="1" ht="17.600000000000001" x14ac:dyDescent="0.45">
      <c r="A84" s="32">
        <v>7</v>
      </c>
      <c r="B84" s="37" t="s">
        <v>45</v>
      </c>
      <c r="C84" s="38"/>
      <c r="D84" s="38"/>
      <c r="E84" s="38">
        <v>316473.33600000001</v>
      </c>
      <c r="F84" s="38">
        <v>302408</v>
      </c>
      <c r="G84" s="38">
        <f>SUM(C84:F84)</f>
        <v>618881.33600000001</v>
      </c>
      <c r="H84" s="33">
        <f>G84*0.0000002704758</f>
        <v>0.16739242445966879</v>
      </c>
    </row>
    <row r="85" spans="1:9" s="21" customFormat="1" ht="17.600000000000001" x14ac:dyDescent="0.45">
      <c r="A85" s="32">
        <v>8</v>
      </c>
      <c r="B85" s="37" t="s">
        <v>9</v>
      </c>
      <c r="C85" s="38">
        <v>4141781</v>
      </c>
      <c r="D85" s="38">
        <v>7477633.5096000005</v>
      </c>
      <c r="E85" s="38">
        <v>11654861.231699999</v>
      </c>
      <c r="F85" s="38">
        <v>7029130</v>
      </c>
      <c r="G85" s="38">
        <v>30303405.741299994</v>
      </c>
      <c r="H85" s="33">
        <f t="shared" ref="H85" si="3">G85*0.0000002704758</f>
        <v>8.1963379106027077</v>
      </c>
      <c r="I85" s="65">
        <v>12.11</v>
      </c>
    </row>
    <row r="86" spans="1:9" s="21" customFormat="1" ht="18" thickBot="1" x14ac:dyDescent="0.5">
      <c r="A86" s="18"/>
      <c r="B86" s="41" t="s">
        <v>33</v>
      </c>
      <c r="C86" s="42">
        <f>SUM(C78:C85)</f>
        <v>24929423</v>
      </c>
      <c r="D86" s="42">
        <f>SUM(D78:D85)</f>
        <v>206143076.38210005</v>
      </c>
      <c r="E86" s="42">
        <f>SUM(E78:E85)</f>
        <v>109054361.62819999</v>
      </c>
      <c r="F86" s="42">
        <f>SUM(F78:F85)</f>
        <v>29591883</v>
      </c>
      <c r="G86" s="42">
        <f>SUM(G78:G85)</f>
        <v>369718744.01030004</v>
      </c>
      <c r="H86" s="34">
        <v>100</v>
      </c>
    </row>
    <row r="87" spans="1:9" thickTop="1" x14ac:dyDescent="0.45">
      <c r="A87" s="3"/>
      <c r="B87" s="118" t="s">
        <v>53</v>
      </c>
      <c r="C87" s="118"/>
      <c r="D87" s="118"/>
      <c r="E87" s="118"/>
      <c r="F87" s="118"/>
      <c r="G87" s="118"/>
      <c r="H87" s="118"/>
    </row>
    <row r="88" spans="1:9" ht="18" x14ac:dyDescent="0.45">
      <c r="A88" s="3"/>
      <c r="B88" s="20"/>
      <c r="C88" s="7"/>
      <c r="D88" s="7"/>
      <c r="E88" s="7"/>
      <c r="F88" s="7"/>
      <c r="G88" s="7" t="s">
        <v>19</v>
      </c>
      <c r="H88" s="7"/>
    </row>
    <row r="90" spans="1:9" s="50" customFormat="1" ht="17.600000000000001" x14ac:dyDescent="0.4">
      <c r="A90" s="108" t="s">
        <v>36</v>
      </c>
      <c r="B90" s="108"/>
      <c r="C90" s="108"/>
      <c r="D90" s="108"/>
      <c r="E90" s="108"/>
      <c r="F90" s="108"/>
      <c r="G90" s="108"/>
    </row>
    <row r="91" spans="1:9" ht="18" thickBot="1" x14ac:dyDescent="0.5">
      <c r="A91" s="13"/>
      <c r="B91" s="17"/>
      <c r="C91" s="14"/>
      <c r="D91" s="14"/>
      <c r="E91" s="14"/>
      <c r="F91" s="14"/>
      <c r="G91" s="14" t="s">
        <v>25</v>
      </c>
      <c r="H91" s="14"/>
    </row>
    <row r="92" spans="1:9" s="21" customFormat="1" thickTop="1" thickBot="1" x14ac:dyDescent="0.5">
      <c r="A92" s="22"/>
      <c r="B92" s="79" t="s">
        <v>26</v>
      </c>
      <c r="C92" s="23" t="s">
        <v>27</v>
      </c>
      <c r="D92" s="23" t="s">
        <v>28</v>
      </c>
      <c r="E92" s="23" t="s">
        <v>29</v>
      </c>
      <c r="F92" s="23" t="s">
        <v>30</v>
      </c>
      <c r="G92" s="23" t="s">
        <v>55</v>
      </c>
      <c r="H92" s="86" t="s">
        <v>32</v>
      </c>
    </row>
    <row r="93" spans="1:9" s="21" customFormat="1" ht="18" thickTop="1" x14ac:dyDescent="0.45">
      <c r="A93" s="24">
        <v>1</v>
      </c>
      <c r="B93" s="80" t="s">
        <v>90</v>
      </c>
      <c r="C93" s="82">
        <f>C64</f>
        <v>12249357.755500002</v>
      </c>
      <c r="D93" s="82">
        <f>D64</f>
        <v>13899792.144300003</v>
      </c>
      <c r="E93" s="82">
        <f>E64</f>
        <v>19022475.013799999</v>
      </c>
      <c r="F93" s="82">
        <f>F64</f>
        <v>18639414</v>
      </c>
      <c r="G93" s="83">
        <f>SUM(C93:F93)</f>
        <v>63811038.913599998</v>
      </c>
      <c r="H93" s="27"/>
    </row>
    <row r="94" spans="1:9" s="21" customFormat="1" ht="17.600000000000001" x14ac:dyDescent="0.45">
      <c r="A94" s="28">
        <v>2</v>
      </c>
      <c r="B94" s="81" t="s">
        <v>91</v>
      </c>
      <c r="C94" s="25">
        <f>C86</f>
        <v>24929423</v>
      </c>
      <c r="D94" s="26">
        <f>D86</f>
        <v>206143076.38210005</v>
      </c>
      <c r="E94" s="26">
        <f>E86</f>
        <v>109054361.62819999</v>
      </c>
      <c r="F94" s="26">
        <f>F86</f>
        <v>29591883</v>
      </c>
      <c r="G94" s="84">
        <f>G86</f>
        <v>369718744.01030004</v>
      </c>
      <c r="H94" s="29"/>
    </row>
    <row r="95" spans="1:9" s="21" customFormat="1" ht="17.600000000000001" x14ac:dyDescent="0.45">
      <c r="A95" s="28">
        <v>3</v>
      </c>
      <c r="B95" s="81" t="s">
        <v>31</v>
      </c>
      <c r="C95" s="87">
        <f>SUM(C93:C94)</f>
        <v>37178780.755500004</v>
      </c>
      <c r="D95" s="87">
        <f>SUM(D93:D94)</f>
        <v>220042868.52640006</v>
      </c>
      <c r="E95" s="88">
        <f>SUM(E93:E94)</f>
        <v>128076836.64199999</v>
      </c>
      <c r="F95" s="87">
        <f>SUM(F93:F94)</f>
        <v>48231297</v>
      </c>
      <c r="G95" s="85">
        <f>SUM(G93:G94)</f>
        <v>433529782.92390001</v>
      </c>
      <c r="H95" s="29"/>
    </row>
    <row r="96" spans="1:9" s="94" customFormat="1" ht="18" thickBot="1" x14ac:dyDescent="0.5">
      <c r="A96" s="89">
        <v>4</v>
      </c>
      <c r="B96" s="90" t="s">
        <v>94</v>
      </c>
      <c r="C96" s="91">
        <f>C94-C93</f>
        <v>12680065.244499998</v>
      </c>
      <c r="D96" s="91">
        <f t="shared" ref="D96:G96" si="4">D94-D93</f>
        <v>192243284.23780003</v>
      </c>
      <c r="E96" s="91">
        <f t="shared" si="4"/>
        <v>90031886.614399999</v>
      </c>
      <c r="F96" s="91">
        <f t="shared" si="4"/>
        <v>10952469</v>
      </c>
      <c r="G96" s="92">
        <f t="shared" si="4"/>
        <v>305907705.09670007</v>
      </c>
      <c r="H96" s="93"/>
    </row>
    <row r="97" spans="7:7" ht="18.899999999999999" thickTop="1" x14ac:dyDescent="0.5">
      <c r="G97" s="7" t="s">
        <v>19</v>
      </c>
    </row>
  </sheetData>
  <sortState ref="B78:H83">
    <sortCondition descending="1" ref="G77:G83"/>
  </sortState>
  <mergeCells count="23">
    <mergeCell ref="A72:H72"/>
    <mergeCell ref="A90:G90"/>
    <mergeCell ref="A69:H69"/>
    <mergeCell ref="A70:H70"/>
    <mergeCell ref="A71:H71"/>
    <mergeCell ref="C73:D73"/>
    <mergeCell ref="A74:H75"/>
    <mergeCell ref="A76:A77"/>
    <mergeCell ref="C76:G76"/>
    <mergeCell ref="B76:B77"/>
    <mergeCell ref="B87:H87"/>
    <mergeCell ref="A68:H68"/>
    <mergeCell ref="B10:B11"/>
    <mergeCell ref="A1:H1"/>
    <mergeCell ref="A2:H2"/>
    <mergeCell ref="A3:H3"/>
    <mergeCell ref="A4:H4"/>
    <mergeCell ref="A5:H5"/>
    <mergeCell ref="A6:H6"/>
    <mergeCell ref="A8:H9"/>
    <mergeCell ref="A10:A11"/>
    <mergeCell ref="C10:G10"/>
    <mergeCell ref="A67:H67"/>
  </mergeCells>
  <printOptions horizontalCentered="1"/>
  <pageMargins left="7.874015748031496E-2" right="7.874015748031496E-2" top="0.19685039370078741" bottom="0.19685039370078741" header="0.19685039370078741" footer="0.19685039370078741"/>
  <pageSetup paperSize="9" orientation="landscape" r:id="rId1"/>
  <headerFooter>
    <oddHeader>&amp;RSource: Vietnam Customs
(Analysis: Vietnam Trade Office in Nigeria)</oddHeader>
  </headerFooter>
  <rowBreaks count="1" manualBreakCount="1">
    <brk id="6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opLeftCell="A7" zoomScaleNormal="100" workbookViewId="0">
      <selection activeCell="D20" sqref="D20"/>
    </sheetView>
  </sheetViews>
  <sheetFormatPr defaultRowHeight="18.45" x14ac:dyDescent="0.5"/>
  <cols>
    <col min="1" max="1" width="7.15234375" customWidth="1"/>
    <col min="2" max="2" width="15.69140625" style="1" customWidth="1"/>
    <col min="3" max="3" width="38.84375" style="1" customWidth="1"/>
    <col min="4" max="4" width="11.3046875" style="1" customWidth="1"/>
    <col min="5" max="5" width="23.3828125" style="1" customWidth="1"/>
    <col min="6" max="6" width="20.4609375" style="1" customWidth="1"/>
    <col min="7" max="7" width="11.15234375" customWidth="1"/>
  </cols>
  <sheetData>
    <row r="1" spans="1:7" ht="15.45" x14ac:dyDescent="0.4">
      <c r="A1" s="13"/>
      <c r="B1" s="14"/>
      <c r="C1" s="14"/>
      <c r="D1" s="14"/>
      <c r="E1" s="14"/>
      <c r="F1" s="14"/>
      <c r="G1" s="14"/>
    </row>
    <row r="2" spans="1:7" s="50" customFormat="1" ht="17.600000000000001" x14ac:dyDescent="0.4">
      <c r="A2" s="95"/>
      <c r="B2" s="125" t="s">
        <v>96</v>
      </c>
      <c r="C2" s="125"/>
      <c r="D2" s="125"/>
      <c r="E2" s="125"/>
      <c r="F2" s="125"/>
      <c r="G2" s="96"/>
    </row>
    <row r="3" spans="1:7" s="50" customFormat="1" ht="19.75" x14ac:dyDescent="0.45">
      <c r="A3" s="95"/>
      <c r="B3" s="126" t="s">
        <v>0</v>
      </c>
      <c r="C3" s="126"/>
      <c r="D3" s="126"/>
      <c r="E3" s="126"/>
      <c r="F3" s="126"/>
      <c r="G3" s="97"/>
    </row>
    <row r="4" spans="1:7" s="50" customFormat="1" ht="15.45" x14ac:dyDescent="0.4">
      <c r="A4" s="95"/>
      <c r="B4" s="127" t="s">
        <v>102</v>
      </c>
      <c r="C4" s="127"/>
      <c r="D4" s="127"/>
      <c r="E4" s="127"/>
      <c r="F4" s="127"/>
      <c r="G4" s="98"/>
    </row>
    <row r="5" spans="1:7" s="50" customFormat="1" ht="15.45" x14ac:dyDescent="0.4">
      <c r="A5" s="95"/>
      <c r="B5" s="98"/>
      <c r="C5" s="128" t="s">
        <v>101</v>
      </c>
      <c r="D5" s="128"/>
      <c r="E5" s="128"/>
      <c r="F5" s="98"/>
      <c r="G5" s="98"/>
    </row>
    <row r="6" spans="1:7" s="50" customFormat="1" ht="15.45" x14ac:dyDescent="0.4">
      <c r="A6" s="128" t="s">
        <v>97</v>
      </c>
      <c r="B6" s="128"/>
      <c r="C6" s="128"/>
      <c r="D6" s="128"/>
      <c r="E6" s="128"/>
      <c r="F6" s="128"/>
      <c r="G6" s="98"/>
    </row>
    <row r="7" spans="1:7" s="50" customFormat="1" ht="15.45" x14ac:dyDescent="0.4">
      <c r="A7" s="128" t="s">
        <v>99</v>
      </c>
      <c r="B7" s="128"/>
      <c r="C7" s="128"/>
      <c r="D7" s="128"/>
      <c r="E7" s="128"/>
      <c r="F7" s="128"/>
    </row>
    <row r="8" spans="1:7" s="50" customFormat="1" ht="15.45" x14ac:dyDescent="0.4">
      <c r="A8" s="128" t="s">
        <v>100</v>
      </c>
      <c r="B8" s="128"/>
      <c r="C8" s="128"/>
      <c r="D8" s="128"/>
      <c r="E8" s="128"/>
      <c r="F8" s="128"/>
    </row>
    <row r="9" spans="1:7" x14ac:dyDescent="0.5">
      <c r="A9" s="1"/>
      <c r="F9"/>
    </row>
    <row r="10" spans="1:7" x14ac:dyDescent="0.5">
      <c r="A10" s="49"/>
      <c r="B10" s="110" t="s">
        <v>54</v>
      </c>
      <c r="C10" s="110"/>
      <c r="D10" s="110"/>
      <c r="E10" s="110"/>
      <c r="F10" s="110"/>
      <c r="G10" s="1"/>
    </row>
    <row r="11" spans="1:7" ht="18" thickBot="1" x14ac:dyDescent="0.45">
      <c r="A11" s="50"/>
      <c r="B11" s="111">
        <v>2017</v>
      </c>
      <c r="C11" s="111"/>
      <c r="D11" s="111"/>
      <c r="E11" s="111"/>
      <c r="F11" s="111"/>
    </row>
    <row r="12" spans="1:7" s="12" customFormat="1" ht="18" thickTop="1" x14ac:dyDescent="0.4">
      <c r="A12" s="51" t="s">
        <v>1</v>
      </c>
      <c r="B12" s="135" t="s">
        <v>24</v>
      </c>
      <c r="C12" s="136"/>
      <c r="D12" s="137"/>
      <c r="E12" s="52" t="s">
        <v>20</v>
      </c>
      <c r="F12" s="53" t="s">
        <v>21</v>
      </c>
    </row>
    <row r="13" spans="1:7" ht="18" x14ac:dyDescent="0.45">
      <c r="A13" s="54">
        <v>1</v>
      </c>
      <c r="B13" s="129" t="s">
        <v>39</v>
      </c>
      <c r="C13" s="130"/>
      <c r="D13" s="131"/>
      <c r="E13" s="55">
        <v>214.02</v>
      </c>
      <c r="F13" s="56"/>
    </row>
    <row r="14" spans="1:7" ht="18" x14ac:dyDescent="0.45">
      <c r="A14" s="54">
        <v>2</v>
      </c>
      <c r="B14" s="129" t="s">
        <v>22</v>
      </c>
      <c r="C14" s="130"/>
      <c r="D14" s="131"/>
      <c r="E14" s="55">
        <v>211.1</v>
      </c>
      <c r="F14" s="57"/>
    </row>
    <row r="15" spans="1:7" ht="18" x14ac:dyDescent="0.45">
      <c r="A15" s="54">
        <v>3</v>
      </c>
      <c r="B15" s="129" t="s">
        <v>23</v>
      </c>
      <c r="C15" s="130"/>
      <c r="D15" s="131"/>
      <c r="E15" s="58">
        <f>SUM(E13:E14)</f>
        <v>425.12</v>
      </c>
      <c r="F15" s="59"/>
    </row>
    <row r="16" spans="1:7" thickBot="1" x14ac:dyDescent="0.5">
      <c r="A16" s="60">
        <v>4</v>
      </c>
      <c r="B16" s="132" t="s">
        <v>92</v>
      </c>
      <c r="C16" s="133"/>
      <c r="D16" s="134"/>
      <c r="E16" s="61">
        <f>E13-E14</f>
        <v>2.9200000000000159</v>
      </c>
      <c r="F16" s="62"/>
    </row>
    <row r="17" spans="2:6" s="100" customFormat="1" ht="18.899999999999999" thickTop="1" x14ac:dyDescent="0.5">
      <c r="B17" s="99"/>
      <c r="C17" s="99"/>
      <c r="D17" s="99"/>
      <c r="E17" s="124" t="s">
        <v>19</v>
      </c>
      <c r="F17" s="124"/>
    </row>
  </sheetData>
  <mergeCells count="15">
    <mergeCell ref="E17:F17"/>
    <mergeCell ref="B2:F2"/>
    <mergeCell ref="B3:F3"/>
    <mergeCell ref="B4:F4"/>
    <mergeCell ref="C5:E5"/>
    <mergeCell ref="B14:D14"/>
    <mergeCell ref="A6:F6"/>
    <mergeCell ref="A8:F8"/>
    <mergeCell ref="A7:F7"/>
    <mergeCell ref="B15:D15"/>
    <mergeCell ref="B16:D16"/>
    <mergeCell ref="B10:F10"/>
    <mergeCell ref="B11:F11"/>
    <mergeCell ref="B12:D12"/>
    <mergeCell ref="B13:D13"/>
  </mergeCells>
  <printOptions horizontalCentered="1"/>
  <pageMargins left="7.874015748031496E-2" right="7.874015748031496E-2" top="0.19685039370078741" bottom="0.19685039370078741" header="0.19685039370078741" footer="0.19685039370078741"/>
  <pageSetup paperSize="9" orientation="landscape" r:id="rId1"/>
  <headerFooter>
    <oddHeader>&amp;RSource: Vietnam Customs
(Analysia by Vietnam Trade Office in Nigeria)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Exp-Imp NG-VN 2017</vt:lpstr>
      <vt:lpstr>VN-the world 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Vietrade in Nigeria</dc:creator>
  <cp:lastModifiedBy>Hoang Tuan Viet</cp:lastModifiedBy>
  <cp:lastPrinted>2018-06-28T12:31:44Z</cp:lastPrinted>
  <dcterms:created xsi:type="dcterms:W3CDTF">2017-09-27T15:11:58Z</dcterms:created>
  <dcterms:modified xsi:type="dcterms:W3CDTF">2018-10-14T21:56:33Z</dcterms:modified>
</cp:coreProperties>
</file>