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1" yWindow="129" windowWidth="9634" windowHeight="5314"/>
  </bookViews>
  <sheets>
    <sheet name="ProductsExp-Imp Gh-Vietnam2017" sheetId="4" r:id="rId1"/>
    <sheet name="VN-the world 2017" sheetId="5" r:id="rId2"/>
  </sheets>
  <calcPr calcId="145621"/>
</workbook>
</file>

<file path=xl/calcChain.xml><?xml version="1.0" encoding="utf-8"?>
<calcChain xmlns="http://schemas.openxmlformats.org/spreadsheetml/2006/main">
  <c r="G80" i="4" l="1"/>
  <c r="H80" i="4" s="1"/>
  <c r="G81" i="4"/>
  <c r="H81" i="4" s="1"/>
  <c r="F82" i="4"/>
  <c r="E82" i="4"/>
  <c r="D82" i="4"/>
  <c r="C82" i="4"/>
  <c r="G82" i="4" l="1"/>
  <c r="H82" i="4"/>
  <c r="E15" i="5"/>
  <c r="E14" i="5"/>
  <c r="G60" i="4" l="1"/>
  <c r="H60" i="4" s="1"/>
  <c r="G59" i="4"/>
  <c r="H59" i="4" s="1"/>
  <c r="G58" i="4"/>
  <c r="H58" i="4" s="1"/>
  <c r="G57" i="4"/>
  <c r="H57" i="4" s="1"/>
  <c r="G56" i="4"/>
  <c r="H56" i="4" s="1"/>
  <c r="G55" i="4"/>
  <c r="H55" i="4" s="1"/>
  <c r="G54" i="4"/>
  <c r="H54" i="4" s="1"/>
  <c r="G53" i="4"/>
  <c r="H53" i="4" s="1"/>
  <c r="G52" i="4"/>
  <c r="H52" i="4" s="1"/>
  <c r="G51" i="4"/>
  <c r="H51" i="4" s="1"/>
  <c r="G50" i="4"/>
  <c r="H50" i="4" s="1"/>
  <c r="G49" i="4"/>
  <c r="H49" i="4" s="1"/>
  <c r="G48" i="4"/>
  <c r="H48" i="4" s="1"/>
  <c r="G47" i="4"/>
  <c r="H47" i="4" s="1"/>
  <c r="G46" i="4"/>
  <c r="H46" i="4" s="1"/>
  <c r="G45" i="4"/>
  <c r="H45" i="4" s="1"/>
  <c r="G44" i="4"/>
  <c r="H44" i="4" s="1"/>
  <c r="G43" i="4"/>
  <c r="H43" i="4" s="1"/>
  <c r="G42" i="4"/>
  <c r="H42" i="4" s="1"/>
  <c r="G41" i="4"/>
  <c r="H41" i="4" s="1"/>
  <c r="G40" i="4"/>
  <c r="H40" i="4" s="1"/>
  <c r="G39" i="4"/>
  <c r="H39" i="4" s="1"/>
  <c r="G38" i="4"/>
  <c r="H38" i="4" s="1"/>
  <c r="G37" i="4"/>
  <c r="H37" i="4" s="1"/>
  <c r="G36" i="4"/>
  <c r="H36" i="4" s="1"/>
  <c r="G35" i="4"/>
  <c r="H35" i="4" s="1"/>
  <c r="G34" i="4"/>
  <c r="H34" i="4" s="1"/>
  <c r="G33" i="4"/>
  <c r="H33" i="4" s="1"/>
  <c r="G32" i="4"/>
  <c r="H32" i="4" s="1"/>
  <c r="G31" i="4"/>
  <c r="H31" i="4" s="1"/>
  <c r="G30" i="4"/>
  <c r="H30" i="4" s="1"/>
  <c r="G29" i="4"/>
  <c r="H29" i="4" s="1"/>
  <c r="G28" i="4"/>
  <c r="H28" i="4" s="1"/>
  <c r="G27" i="4"/>
  <c r="H27" i="4" s="1"/>
  <c r="G26" i="4"/>
  <c r="H26" i="4" s="1"/>
  <c r="G25" i="4"/>
  <c r="H25" i="4" s="1"/>
  <c r="G24" i="4"/>
  <c r="H24" i="4" s="1"/>
  <c r="G23" i="4"/>
  <c r="H23" i="4" s="1"/>
  <c r="G22" i="4"/>
  <c r="H22" i="4" s="1"/>
  <c r="G21" i="4"/>
  <c r="H21" i="4" s="1"/>
  <c r="G20" i="4"/>
  <c r="H20" i="4" s="1"/>
  <c r="G19" i="4"/>
  <c r="H19" i="4" s="1"/>
  <c r="G18" i="4"/>
  <c r="H18" i="4" s="1"/>
  <c r="G17" i="4"/>
  <c r="H17" i="4" s="1"/>
  <c r="G16" i="4"/>
  <c r="H16" i="4" s="1"/>
  <c r="G15" i="4"/>
  <c r="H15" i="4" s="1"/>
  <c r="G14" i="4"/>
  <c r="H14" i="4" s="1"/>
  <c r="G13" i="4"/>
  <c r="H13" i="4" s="1"/>
  <c r="G12" i="4"/>
  <c r="H12" i="4" s="1"/>
  <c r="G79" i="4"/>
  <c r="H79" i="4" s="1"/>
  <c r="G78" i="4"/>
  <c r="H78" i="4" s="1"/>
  <c r="G77" i="4"/>
  <c r="H77" i="4" s="1"/>
  <c r="G76" i="4"/>
  <c r="H76" i="4" s="1"/>
  <c r="G75" i="4"/>
  <c r="H75" i="4" s="1"/>
  <c r="G74" i="4"/>
  <c r="H74" i="4" s="1"/>
  <c r="I83" i="4"/>
  <c r="C61" i="4"/>
  <c r="D61" i="4"/>
  <c r="D88" i="4" s="1"/>
  <c r="E61" i="4"/>
  <c r="E88" i="4" s="1"/>
  <c r="F61" i="4"/>
  <c r="F88" i="4" s="1"/>
  <c r="F83" i="4"/>
  <c r="F89" i="4" s="1"/>
  <c r="E83" i="4"/>
  <c r="E89" i="4" s="1"/>
  <c r="D83" i="4"/>
  <c r="D89" i="4" s="1"/>
  <c r="C83" i="4"/>
  <c r="C89" i="4" s="1"/>
  <c r="G61" i="4" l="1"/>
  <c r="D91" i="4"/>
  <c r="F90" i="4"/>
  <c r="I75" i="4"/>
  <c r="D90" i="4"/>
  <c r="G83" i="4"/>
  <c r="G89" i="4" s="1"/>
  <c r="F91" i="4"/>
  <c r="E90" i="4"/>
  <c r="E91" i="4"/>
  <c r="C88" i="4"/>
  <c r="C91" i="4" l="1"/>
  <c r="C90" i="4"/>
  <c r="G88" i="4"/>
  <c r="G91" i="4" l="1"/>
  <c r="G90" i="4"/>
</calcChain>
</file>

<file path=xl/sharedStrings.xml><?xml version="1.0" encoding="utf-8"?>
<sst xmlns="http://schemas.openxmlformats.org/spreadsheetml/2006/main" count="124" uniqueCount="103">
  <si>
    <t xml:space="preserve">        TRADE OFFICE</t>
  </si>
  <si>
    <t>No</t>
  </si>
  <si>
    <t>ITEMS</t>
  </si>
  <si>
    <t>VALUE ( IN USD )</t>
  </si>
  <si>
    <t>Q I</t>
  </si>
  <si>
    <t>Q  II</t>
  </si>
  <si>
    <t>Q  III</t>
  </si>
  <si>
    <t>Q  IV</t>
  </si>
  <si>
    <t>VALUE (IN USD )</t>
  </si>
  <si>
    <t>Rate (%)</t>
  </si>
  <si>
    <t>(Source: Vietnam Customs)</t>
  </si>
  <si>
    <t>(IN USD)</t>
  </si>
  <si>
    <t>Value of export and import</t>
  </si>
  <si>
    <t>Q.I</t>
  </si>
  <si>
    <t>Q.II</t>
  </si>
  <si>
    <t>Q.III</t>
  </si>
  <si>
    <t>Q.IV</t>
  </si>
  <si>
    <t>Total trade value</t>
  </si>
  <si>
    <t>NOTE</t>
  </si>
  <si>
    <t>Total</t>
  </si>
  <si>
    <t>No.</t>
  </si>
  <si>
    <t>Tel.: +234 803 474 4486; 810 442 0090.  Email: ng@moit.gov.vn; VietradeNigeria@gmail.com</t>
  </si>
  <si>
    <t>I/ IMPORT OF GHANA FROM VIETNAM IN 2017</t>
  </si>
  <si>
    <t>II/ EXPORT OF GHANA TO VIETNAM IN 2017</t>
  </si>
  <si>
    <t>TRADE BALANCE BETWEEN VIET NAM  &amp; GHANA IN 2017</t>
  </si>
  <si>
    <t>TOTAL 2017</t>
  </si>
  <si>
    <t>Clanke</t>
  </si>
  <si>
    <t>Cashew nuts</t>
  </si>
  <si>
    <t>Rubber products</t>
  </si>
  <si>
    <t>Other commodities</t>
  </si>
  <si>
    <t>Rice</t>
  </si>
  <si>
    <t>DAP Fertilizer</t>
  </si>
  <si>
    <t>NPK Fertilizer</t>
  </si>
  <si>
    <t>Chemical products</t>
  </si>
  <si>
    <t>Pepers</t>
  </si>
  <si>
    <t xml:space="preserve">Wood </t>
  </si>
  <si>
    <t>Papers</t>
  </si>
  <si>
    <t>Motor bikes</t>
  </si>
  <si>
    <t>Coffee</t>
  </si>
  <si>
    <t>Rubber</t>
  </si>
  <si>
    <t>Brooms, Brushes</t>
  </si>
  <si>
    <t>Electric wire and Cables</t>
  </si>
  <si>
    <t>Storage disk belong to group 8523</t>
  </si>
  <si>
    <t>Mobile phones and accessories</t>
  </si>
  <si>
    <t>Wood</t>
  </si>
  <si>
    <t>Sandles and Shoes</t>
  </si>
  <si>
    <t>Sea foods</t>
  </si>
  <si>
    <t>Vegetable</t>
  </si>
  <si>
    <t>Chemicals</t>
  </si>
  <si>
    <t>Toothpastes</t>
  </si>
  <si>
    <t>Motor parts</t>
  </si>
  <si>
    <t>Car spare part under 12 seats</t>
  </si>
  <si>
    <t>Machinery and tools</t>
  </si>
  <si>
    <t>Computers and their devices</t>
  </si>
  <si>
    <t>Leather materials for shoes</t>
  </si>
  <si>
    <t>Fertilizers</t>
  </si>
  <si>
    <t>Kali Fertilizer</t>
  </si>
  <si>
    <t>Transportation and parts</t>
  </si>
  <si>
    <t>Cigarette</t>
  </si>
  <si>
    <t>Animals feeds and material</t>
  </si>
  <si>
    <t>Ships, boats</t>
  </si>
  <si>
    <t>Iron and steel</t>
  </si>
  <si>
    <t>Papers products</t>
  </si>
  <si>
    <t>Iron and steel products</t>
  </si>
  <si>
    <t>Chemicals products</t>
  </si>
  <si>
    <t>Garments</t>
  </si>
  <si>
    <t>Plastics</t>
  </si>
  <si>
    <t>Milk and dairy products</t>
  </si>
  <si>
    <t>Frame for assembly house</t>
  </si>
  <si>
    <t>Ore and other minerals</t>
  </si>
  <si>
    <t>Animal feed and materials</t>
  </si>
  <si>
    <t>Cloths</t>
  </si>
  <si>
    <t>Seafoods</t>
  </si>
  <si>
    <t>Fishing net</t>
  </si>
  <si>
    <t>Confectionaries and grain products</t>
  </si>
  <si>
    <t>Shave blades</t>
  </si>
  <si>
    <t>Furniture &amp; wood products</t>
  </si>
  <si>
    <t>Platics materials</t>
  </si>
  <si>
    <t>Ceramics and porcelain products</t>
  </si>
  <si>
    <t>Bag, purse, suitcase, umberella</t>
  </si>
  <si>
    <t xml:space="preserve">Furnitures with non wood material </t>
  </si>
  <si>
    <t>Incense 330741</t>
  </si>
  <si>
    <t>Ordenany metal</t>
  </si>
  <si>
    <t xml:space="preserve">Import of Ghana from Vietnam </t>
  </si>
  <si>
    <t xml:space="preserve">Export of Ghana to Vietnam </t>
  </si>
  <si>
    <t>Trade deficit to Vietnam (-)</t>
  </si>
  <si>
    <t>(Concurrence with Cameroon, Chad, Ghana, Togo &amp; SierraLeone)</t>
  </si>
  <si>
    <t>Integrity Estate, Plot 27, Chief Yesufu Abiodun Oniru Road, Victoria Island, Lagos city, Nigeria</t>
  </si>
  <si>
    <t>Website: www.vietnamexport.com</t>
  </si>
  <si>
    <t>EMBASSY OF S.R. OF VIET NAM IN NIGERIA-GHANA</t>
  </si>
  <si>
    <t>(Concurrence with Cameroon, Chad, Ghana, Togo, Sierra Leone)</t>
  </si>
  <si>
    <t>*********</t>
  </si>
  <si>
    <t xml:space="preserve">TOTAL VALUE FOREIGN TRADE OF VIET NAM WITH THE WORLD </t>
  </si>
  <si>
    <t>Content</t>
  </si>
  <si>
    <t>(Billion US$)</t>
  </si>
  <si>
    <t>Note</t>
  </si>
  <si>
    <t xml:space="preserve"> Export value of Vietnam to the world</t>
  </si>
  <si>
    <t xml:space="preserve"> Import value of Vietnam from the world</t>
  </si>
  <si>
    <t xml:space="preserve"> Total value of export and import</t>
  </si>
  <si>
    <t xml:space="preserve"> Trade surplus to Vietnam (+)</t>
  </si>
  <si>
    <t xml:space="preserve">          EMBASSY OF S.R. OF VIET NAM IN NIGERIA-GHANA</t>
  </si>
  <si>
    <t>Integrity Estate, Plot 27, Chief Yesufu Abiodun Road, Oniru, Victoria Island, Lagos, Nigeria</t>
  </si>
  <si>
    <t>Tel: +234 803 474 4486 &amp; 0810 442 0090.  Email: ng@moit.gov.vn; VietradeNigeria@gmail.com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</si>
</sst>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-* #,##0.00\ _₫_-;\-* #,##0.00\ _₫_-;_-* &quot;-&quot;??\ _₫_-;_-@_-"/>
    <numFmt numFmtId="165" formatCode="_(* #,##0_);_(* \(#,##0\);_(* &quot;-&quot;??_);_(@_)"/>
  </numFmts>
  <fonts count="40" x14ac:knownFonts="1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4"/>
      <color indexed="8"/>
      <name val="Times New Roman"/>
      <family val="1"/>
    </font>
    <font>
      <sz val="13.5"/>
      <color indexed="8"/>
      <name val="Times New Roman"/>
      <family val="1"/>
    </font>
    <font>
      <b/>
      <sz val="13.5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sz val="14"/>
      <color rgb="FF0070C0"/>
      <name val="Times New Roman"/>
      <family val="1"/>
    </font>
    <font>
      <sz val="14"/>
      <color theme="1"/>
      <name val="Calibri"/>
      <family val="2"/>
      <charset val="163"/>
      <scheme val="minor"/>
    </font>
    <font>
      <sz val="14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sz val="13.5"/>
      <color theme="1"/>
      <name val="Calibri"/>
      <family val="2"/>
      <charset val="163"/>
      <scheme val="minor"/>
    </font>
    <font>
      <sz val="13.5"/>
      <color theme="1"/>
      <name val="Times New Roman"/>
      <family val="1"/>
    </font>
    <font>
      <b/>
      <sz val="13.5"/>
      <color rgb="FF0070C0"/>
      <name val="Times New Roman"/>
      <family val="1"/>
    </font>
    <font>
      <sz val="13.5"/>
      <color theme="1"/>
      <name val="Calibri"/>
      <family val="2"/>
      <scheme val="minor"/>
    </font>
    <font>
      <sz val="13.5"/>
      <color rgb="FF0070C0"/>
      <name val="Times New Roman"/>
      <family val="1"/>
    </font>
    <font>
      <b/>
      <sz val="13.5"/>
      <color theme="1"/>
      <name val="Times New Roman"/>
      <family val="1"/>
    </font>
    <font>
      <sz val="13.5"/>
      <color theme="5"/>
      <name val="Times New Roman"/>
      <family val="1"/>
    </font>
    <font>
      <sz val="14"/>
      <color theme="1"/>
      <name val="Times New Roman"/>
      <family val="1"/>
    </font>
    <font>
      <b/>
      <sz val="14"/>
      <color theme="5"/>
      <name val="Times New Roman"/>
      <family val="1"/>
    </font>
    <font>
      <b/>
      <u/>
      <sz val="14"/>
      <color rgb="FF002060"/>
      <name val="Times New Roman"/>
      <family val="1"/>
    </font>
    <font>
      <b/>
      <sz val="16"/>
      <color rgb="FF002060"/>
      <name val="Times New Roman"/>
      <family val="1"/>
    </font>
    <font>
      <b/>
      <i/>
      <sz val="14"/>
      <color rgb="FF002060"/>
      <name val="Times New Roman"/>
      <family val="1"/>
    </font>
    <font>
      <sz val="12"/>
      <color rgb="FF002060"/>
      <name val="Times New Roman"/>
      <family val="1"/>
    </font>
    <font>
      <b/>
      <sz val="12"/>
      <color rgb="FF002060"/>
      <name val="Times New Roman"/>
      <family val="1"/>
    </font>
    <font>
      <b/>
      <sz val="14"/>
      <color rgb="FF002060"/>
      <name val="Times New Roman"/>
      <family val="1"/>
    </font>
    <font>
      <b/>
      <i/>
      <sz val="12"/>
      <color rgb="FF002060"/>
      <name val="Times New Roman"/>
      <family val="1"/>
    </font>
    <font>
      <sz val="14"/>
      <color rgb="FF002060"/>
      <name val="Calibri"/>
      <family val="2"/>
      <charset val="163"/>
      <scheme val="minor"/>
    </font>
    <font>
      <sz val="11"/>
      <color rgb="FF002060"/>
      <name val="Calibri"/>
      <family val="2"/>
      <charset val="163"/>
      <scheme val="minor"/>
    </font>
    <font>
      <sz val="14"/>
      <color rgb="FF002060"/>
      <name val="Times New Roman"/>
      <family val="1"/>
    </font>
    <font>
      <i/>
      <sz val="11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</cellStyleXfs>
  <cellXfs count="127">
    <xf numFmtId="0" fontId="0" fillId="0" borderId="0" xfId="0"/>
    <xf numFmtId="0" fontId="12" fillId="0" borderId="0" xfId="0" applyFont="1"/>
    <xf numFmtId="0" fontId="13" fillId="0" borderId="0" xfId="5" applyFont="1"/>
    <xf numFmtId="0" fontId="11" fillId="0" borderId="3" xfId="7" applyFont="1" applyFill="1" applyBorder="1" applyAlignment="1">
      <alignment vertical="center"/>
    </xf>
    <xf numFmtId="0" fontId="3" fillId="2" borderId="7" xfId="5" applyFont="1" applyFill="1" applyBorder="1" applyAlignment="1">
      <alignment horizontal="center" vertical="center"/>
    </xf>
    <xf numFmtId="0" fontId="3" fillId="2" borderId="5" xfId="5" applyFont="1" applyFill="1" applyBorder="1" applyAlignment="1">
      <alignment horizontal="center" vertical="center"/>
    </xf>
    <xf numFmtId="0" fontId="14" fillId="3" borderId="9" xfId="5" applyFont="1" applyFill="1" applyBorder="1" applyAlignment="1">
      <alignment vertical="center"/>
    </xf>
    <xf numFmtId="0" fontId="4" fillId="0" borderId="0" xfId="5" applyFont="1" applyBorder="1" applyAlignment="1"/>
    <xf numFmtId="0" fontId="14" fillId="5" borderId="9" xfId="5" applyFont="1" applyFill="1" applyBorder="1" applyAlignment="1">
      <alignment vertical="center"/>
    </xf>
    <xf numFmtId="0" fontId="3" fillId="5" borderId="7" xfId="5" applyFont="1" applyFill="1" applyBorder="1" applyAlignment="1">
      <alignment horizontal="center" vertical="center"/>
    </xf>
    <xf numFmtId="0" fontId="3" fillId="5" borderId="5" xfId="5" applyFont="1" applyFill="1" applyBorder="1" applyAlignment="1">
      <alignment horizontal="center" vertical="center"/>
    </xf>
    <xf numFmtId="0" fontId="3" fillId="5" borderId="10" xfId="5" applyFont="1" applyFill="1" applyBorder="1" applyAlignment="1">
      <alignment horizontal="center" vertical="center"/>
    </xf>
    <xf numFmtId="0" fontId="15" fillId="0" borderId="0" xfId="0" applyFont="1" applyBorder="1" applyAlignment="1"/>
    <xf numFmtId="0" fontId="16" fillId="0" borderId="0" xfId="0" applyFont="1" applyBorder="1" applyAlignment="1"/>
    <xf numFmtId="0" fontId="17" fillId="0" borderId="0" xfId="0" applyFont="1"/>
    <xf numFmtId="0" fontId="18" fillId="0" borderId="0" xfId="0" applyFont="1"/>
    <xf numFmtId="0" fontId="19" fillId="0" borderId="0" xfId="0" applyFont="1" applyBorder="1" applyAlignment="1"/>
    <xf numFmtId="0" fontId="20" fillId="0" borderId="3" xfId="7" applyFont="1" applyFill="1" applyBorder="1" applyAlignment="1">
      <alignment vertical="center"/>
    </xf>
    <xf numFmtId="0" fontId="21" fillId="0" borderId="0" xfId="5" applyFont="1"/>
    <xf numFmtId="0" fontId="20" fillId="0" borderId="12" xfId="0" applyFont="1" applyBorder="1" applyAlignment="1">
      <alignment horizontal="center" vertical="center"/>
    </xf>
    <xf numFmtId="0" fontId="22" fillId="0" borderId="7" xfId="0" applyFont="1" applyBorder="1" applyAlignment="1">
      <alignment horizontal="left" vertical="center"/>
    </xf>
    <xf numFmtId="0" fontId="19" fillId="0" borderId="0" xfId="0" applyFont="1"/>
    <xf numFmtId="0" fontId="23" fillId="0" borderId="11" xfId="0" applyFont="1" applyBorder="1" applyAlignment="1"/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4" fontId="24" fillId="0" borderId="20" xfId="7" applyNumberFormat="1" applyFont="1" applyFill="1" applyBorder="1" applyAlignment="1">
      <alignment horizontal="right"/>
    </xf>
    <xf numFmtId="165" fontId="6" fillId="0" borderId="21" xfId="1" applyNumberFormat="1" applyFont="1" applyFill="1" applyBorder="1" applyAlignment="1">
      <alignment horizontal="right"/>
    </xf>
    <xf numFmtId="0" fontId="20" fillId="0" borderId="7" xfId="7" applyFont="1" applyFill="1" applyBorder="1" applyAlignment="1">
      <alignment vertical="center"/>
    </xf>
    <xf numFmtId="165" fontId="22" fillId="0" borderId="7" xfId="7" applyNumberFormat="1" applyFont="1" applyFill="1" applyBorder="1" applyAlignment="1">
      <alignment vertical="center"/>
    </xf>
    <xf numFmtId="0" fontId="6" fillId="4" borderId="23" xfId="8" applyFont="1" applyFill="1" applyBorder="1" applyAlignment="1">
      <alignment horizontal="center"/>
    </xf>
    <xf numFmtId="165" fontId="6" fillId="0" borderId="21" xfId="1" applyNumberFormat="1" applyFont="1" applyFill="1" applyBorder="1" applyAlignment="1">
      <alignment horizontal="right" vertical="center"/>
    </xf>
    <xf numFmtId="4" fontId="24" fillId="4" borderId="24" xfId="7" applyNumberFormat="1" applyFont="1" applyFill="1" applyBorder="1" applyAlignment="1">
      <alignment horizontal="right"/>
    </xf>
    <xf numFmtId="0" fontId="8" fillId="0" borderId="0" xfId="8" applyFont="1" applyFill="1" applyBorder="1" applyAlignment="1">
      <alignment vertical="center"/>
    </xf>
    <xf numFmtId="165" fontId="8" fillId="0" borderId="0" xfId="1" applyNumberFormat="1" applyFont="1" applyFill="1" applyBorder="1" applyAlignment="1">
      <alignment horizontal="right" vertical="center"/>
    </xf>
    <xf numFmtId="165" fontId="8" fillId="0" borderId="21" xfId="1" applyNumberFormat="1" applyFont="1" applyFill="1" applyBorder="1" applyAlignment="1">
      <alignment horizontal="right" vertical="center"/>
    </xf>
    <xf numFmtId="165" fontId="8" fillId="0" borderId="22" xfId="1" applyNumberFormat="1" applyFont="1" applyFill="1" applyBorder="1" applyAlignment="1">
      <alignment horizontal="right" vertical="center"/>
    </xf>
    <xf numFmtId="0" fontId="8" fillId="0" borderId="0" xfId="6" applyFont="1" applyFill="1" applyBorder="1" applyAlignment="1"/>
    <xf numFmtId="165" fontId="8" fillId="0" borderId="0" xfId="1" applyNumberFormat="1" applyFont="1" applyFill="1" applyBorder="1" applyAlignment="1">
      <alignment horizontal="right"/>
    </xf>
    <xf numFmtId="165" fontId="8" fillId="0" borderId="21" xfId="1" applyNumberFormat="1" applyFont="1" applyFill="1" applyBorder="1" applyAlignment="1">
      <alignment horizontal="right"/>
    </xf>
    <xf numFmtId="0" fontId="6" fillId="0" borderId="21" xfId="8" applyFont="1" applyFill="1" applyBorder="1" applyAlignment="1">
      <alignment horizontal="center"/>
    </xf>
    <xf numFmtId="0" fontId="6" fillId="4" borderId="6" xfId="8" applyFont="1" applyFill="1" applyBorder="1" applyAlignment="1">
      <alignment horizontal="center"/>
    </xf>
    <xf numFmtId="0" fontId="8" fillId="0" borderId="29" xfId="8" applyFont="1" applyFill="1" applyBorder="1" applyAlignment="1">
      <alignment vertical="center"/>
    </xf>
    <xf numFmtId="165" fontId="8" fillId="0" borderId="29" xfId="1" applyNumberFormat="1" applyFont="1" applyFill="1" applyBorder="1" applyAlignment="1">
      <alignment horizontal="right" vertical="center"/>
    </xf>
    <xf numFmtId="165" fontId="6" fillId="0" borderId="22" xfId="1" applyNumberFormat="1" applyFont="1" applyFill="1" applyBorder="1" applyAlignment="1">
      <alignment horizontal="right" vertical="center"/>
    </xf>
    <xf numFmtId="165" fontId="6" fillId="0" borderId="31" xfId="3" applyNumberFormat="1" applyFont="1" applyFill="1" applyBorder="1" applyAlignment="1">
      <alignment horizontal="right"/>
    </xf>
    <xf numFmtId="4" fontId="19" fillId="0" borderId="0" xfId="0" applyNumberFormat="1" applyFont="1" applyAlignment="1">
      <alignment horizontal="left"/>
    </xf>
    <xf numFmtId="4" fontId="24" fillId="0" borderId="5" xfId="7" applyNumberFormat="1" applyFont="1" applyFill="1" applyBorder="1" applyAlignment="1">
      <alignment vertical="center"/>
    </xf>
    <xf numFmtId="0" fontId="7" fillId="2" borderId="32" xfId="0" applyFont="1" applyFill="1" applyBorder="1" applyAlignment="1">
      <alignment horizontal="center" vertical="center"/>
    </xf>
    <xf numFmtId="165" fontId="5" fillId="0" borderId="7" xfId="3" applyNumberFormat="1" applyFont="1" applyFill="1" applyBorder="1" applyAlignment="1">
      <alignment horizontal="right"/>
    </xf>
    <xf numFmtId="165" fontId="11" fillId="0" borderId="7" xfId="5" applyNumberFormat="1" applyFont="1" applyBorder="1" applyAlignment="1">
      <alignment vertical="center"/>
    </xf>
    <xf numFmtId="4" fontId="26" fillId="0" borderId="5" xfId="7" applyNumberFormat="1" applyFont="1" applyFill="1" applyBorder="1" applyAlignment="1">
      <alignment horizontal="right"/>
    </xf>
    <xf numFmtId="0" fontId="19" fillId="0" borderId="18" xfId="0" applyFont="1" applyBorder="1" applyAlignment="1">
      <alignment horizontal="center"/>
    </xf>
    <xf numFmtId="0" fontId="19" fillId="0" borderId="33" xfId="0" applyFont="1" applyBorder="1" applyAlignment="1">
      <alignment horizontal="center"/>
    </xf>
    <xf numFmtId="0" fontId="22" fillId="0" borderId="34" xfId="0" applyFont="1" applyBorder="1" applyAlignment="1">
      <alignment horizontal="left" vertical="center"/>
    </xf>
    <xf numFmtId="165" fontId="6" fillId="0" borderId="34" xfId="3" applyNumberFormat="1" applyFont="1" applyFill="1" applyBorder="1" applyAlignment="1">
      <alignment horizontal="right"/>
    </xf>
    <xf numFmtId="165" fontId="6" fillId="0" borderId="34" xfId="7" applyNumberFormat="1" applyFont="1" applyFill="1" applyBorder="1" applyAlignment="1">
      <alignment horizontal="right"/>
    </xf>
    <xf numFmtId="165" fontId="23" fillId="0" borderId="34" xfId="5" applyNumberFormat="1" applyFont="1" applyBorder="1" applyAlignment="1"/>
    <xf numFmtId="165" fontId="23" fillId="0" borderId="35" xfId="0" applyNumberFormat="1" applyFont="1" applyBorder="1" applyAlignment="1"/>
    <xf numFmtId="0" fontId="19" fillId="0" borderId="36" xfId="0" applyFont="1" applyBorder="1" applyAlignment="1">
      <alignment horizontal="center"/>
    </xf>
    <xf numFmtId="0" fontId="22" fillId="0" borderId="37" xfId="0" applyFont="1" applyBorder="1" applyAlignment="1">
      <alignment horizontal="left" vertical="center"/>
    </xf>
    <xf numFmtId="165" fontId="6" fillId="0" borderId="37" xfId="3" applyNumberFormat="1" applyFont="1" applyFill="1" applyBorder="1" applyAlignment="1">
      <alignment horizontal="right"/>
    </xf>
    <xf numFmtId="165" fontId="6" fillId="0" borderId="37" xfId="7" applyNumberFormat="1" applyFont="1" applyFill="1" applyBorder="1" applyAlignment="1">
      <alignment horizontal="right"/>
    </xf>
    <xf numFmtId="165" fontId="23" fillId="0" borderId="37" xfId="5" applyNumberFormat="1" applyFont="1" applyBorder="1" applyAlignment="1"/>
    <xf numFmtId="165" fontId="23" fillId="0" borderId="38" xfId="0" applyNumberFormat="1" applyFont="1" applyBorder="1" applyAlignment="1"/>
    <xf numFmtId="0" fontId="19" fillId="0" borderId="39" xfId="0" applyFont="1" applyBorder="1" applyAlignment="1">
      <alignment horizontal="center"/>
    </xf>
    <xf numFmtId="0" fontId="22" fillId="0" borderId="40" xfId="0" applyFont="1" applyBorder="1" applyAlignment="1">
      <alignment horizontal="left" vertical="center"/>
    </xf>
    <xf numFmtId="165" fontId="22" fillId="0" borderId="40" xfId="7" applyNumberFormat="1" applyFont="1" applyFill="1" applyBorder="1" applyAlignment="1">
      <alignment vertical="center"/>
    </xf>
    <xf numFmtId="165" fontId="22" fillId="0" borderId="40" xfId="7" applyNumberFormat="1" applyFont="1" applyFill="1" applyBorder="1" applyAlignment="1">
      <alignment horizontal="center" vertical="center"/>
    </xf>
    <xf numFmtId="165" fontId="20" fillId="0" borderId="40" xfId="5" applyNumberFormat="1" applyFont="1" applyBorder="1" applyAlignment="1">
      <alignment vertical="center"/>
    </xf>
    <xf numFmtId="165" fontId="23" fillId="0" borderId="41" xfId="0" applyNumberFormat="1" applyFont="1" applyBorder="1" applyAlignment="1"/>
    <xf numFmtId="0" fontId="16" fillId="0" borderId="0" xfId="0" applyFont="1"/>
    <xf numFmtId="0" fontId="31" fillId="0" borderId="0" xfId="0" applyFont="1" applyBorder="1" applyAlignment="1"/>
    <xf numFmtId="0" fontId="30" fillId="0" borderId="0" xfId="0" applyFont="1" applyBorder="1" applyAlignment="1"/>
    <xf numFmtId="0" fontId="34" fillId="0" borderId="0" xfId="0" applyFont="1"/>
    <xf numFmtId="0" fontId="35" fillId="0" borderId="0" xfId="0" applyFont="1"/>
    <xf numFmtId="0" fontId="32" fillId="0" borderId="42" xfId="0" applyFont="1" applyBorder="1" applyAlignment="1">
      <alignment horizontal="center"/>
    </xf>
    <xf numFmtId="0" fontId="32" fillId="0" borderId="15" xfId="5" applyFont="1" applyBorder="1" applyAlignment="1">
      <alignment horizontal="center" vertical="center"/>
    </xf>
    <xf numFmtId="0" fontId="32" fillId="0" borderId="16" xfId="5" applyFont="1" applyBorder="1" applyAlignment="1">
      <alignment horizontal="center" vertical="center"/>
    </xf>
    <xf numFmtId="0" fontId="36" fillId="0" borderId="42" xfId="0" applyFont="1" applyBorder="1" applyAlignment="1">
      <alignment horizontal="center"/>
    </xf>
    <xf numFmtId="4" fontId="36" fillId="0" borderId="17" xfId="7" applyNumberFormat="1" applyFont="1" applyFill="1" applyBorder="1" applyAlignment="1">
      <alignment vertical="center"/>
    </xf>
    <xf numFmtId="4" fontId="36" fillId="0" borderId="17" xfId="7" applyNumberFormat="1" applyFont="1" applyFill="1" applyBorder="1" applyAlignment="1">
      <alignment horizontal="right"/>
    </xf>
    <xf numFmtId="0" fontId="32" fillId="0" borderId="17" xfId="7" applyFont="1" applyFill="1" applyBorder="1" applyAlignment="1">
      <alignment vertical="center"/>
    </xf>
    <xf numFmtId="0" fontId="36" fillId="0" borderId="10" xfId="0" applyFont="1" applyBorder="1" applyAlignment="1">
      <alignment horizontal="center"/>
    </xf>
    <xf numFmtId="0" fontId="32" fillId="0" borderId="5" xfId="7" applyFont="1" applyFill="1" applyBorder="1" applyAlignment="1">
      <alignment vertical="center"/>
    </xf>
    <xf numFmtId="0" fontId="37" fillId="0" borderId="0" xfId="0" applyFont="1"/>
    <xf numFmtId="0" fontId="38" fillId="0" borderId="0" xfId="0" applyFont="1"/>
    <xf numFmtId="4" fontId="36" fillId="0" borderId="1" xfId="5" applyNumberFormat="1" applyFont="1" applyBorder="1" applyAlignment="1">
      <alignment horizontal="center" vertical="center"/>
    </xf>
    <xf numFmtId="4" fontId="32" fillId="0" borderId="1" xfId="5" applyNumberFormat="1" applyFont="1" applyBorder="1" applyAlignment="1">
      <alignment horizontal="center" vertical="center"/>
    </xf>
    <xf numFmtId="4" fontId="36" fillId="0" borderId="7" xfId="5" applyNumberFormat="1" applyFont="1" applyBorder="1" applyAlignment="1">
      <alignment horizontal="center" vertical="center"/>
    </xf>
    <xf numFmtId="0" fontId="11" fillId="0" borderId="0" xfId="5" applyFont="1" applyBorder="1" applyAlignment="1">
      <alignment horizontal="center" vertical="center"/>
    </xf>
    <xf numFmtId="0" fontId="11" fillId="0" borderId="25" xfId="5" applyFont="1" applyBorder="1" applyAlignment="1">
      <alignment horizontal="center" vertical="center"/>
    </xf>
    <xf numFmtId="0" fontId="14" fillId="6" borderId="14" xfId="5" quotePrefix="1" applyFont="1" applyFill="1" applyBorder="1" applyAlignment="1">
      <alignment horizontal="center" vertical="center"/>
    </xf>
    <xf numFmtId="0" fontId="14" fillId="6" borderId="18" xfId="5" applyFont="1" applyFill="1" applyBorder="1" applyAlignment="1">
      <alignment horizontal="center" vertical="center"/>
    </xf>
    <xf numFmtId="0" fontId="14" fillId="3" borderId="26" xfId="5" applyFont="1" applyFill="1" applyBorder="1" applyAlignment="1">
      <alignment horizontal="right" vertical="center"/>
    </xf>
    <xf numFmtId="0" fontId="14" fillId="3" borderId="27" xfId="5" applyFont="1" applyFill="1" applyBorder="1" applyAlignment="1">
      <alignment horizontal="right" vertical="center"/>
    </xf>
    <xf numFmtId="0" fontId="14" fillId="3" borderId="9" xfId="5" applyFont="1" applyFill="1" applyBorder="1" applyAlignment="1">
      <alignment horizontal="right" vertical="center"/>
    </xf>
    <xf numFmtId="0" fontId="23" fillId="6" borderId="15" xfId="5" applyFont="1" applyFill="1" applyBorder="1" applyAlignment="1">
      <alignment horizontal="center" vertical="center"/>
    </xf>
    <xf numFmtId="0" fontId="23" fillId="6" borderId="7" xfId="5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5" fillId="0" borderId="0" xfId="5" applyFont="1" applyBorder="1" applyAlignment="1">
      <alignment horizontal="center"/>
    </xf>
    <xf numFmtId="0" fontId="14" fillId="5" borderId="14" xfId="5" applyFont="1" applyFill="1" applyBorder="1" applyAlignment="1">
      <alignment horizontal="center" vertical="center"/>
    </xf>
    <xf numFmtId="0" fontId="14" fillId="5" borderId="18" xfId="5" applyFont="1" applyFill="1" applyBorder="1" applyAlignment="1">
      <alignment horizontal="center" vertical="center"/>
    </xf>
    <xf numFmtId="0" fontId="14" fillId="5" borderId="26" xfId="5" applyFont="1" applyFill="1" applyBorder="1" applyAlignment="1">
      <alignment horizontal="right" vertical="center"/>
    </xf>
    <xf numFmtId="0" fontId="14" fillId="5" borderId="27" xfId="5" applyFont="1" applyFill="1" applyBorder="1" applyAlignment="1">
      <alignment horizontal="right" vertical="center"/>
    </xf>
    <xf numFmtId="0" fontId="23" fillId="5" borderId="15" xfId="5" applyFont="1" applyFill="1" applyBorder="1" applyAlignment="1">
      <alignment horizontal="center" vertical="center"/>
    </xf>
    <xf numFmtId="0" fontId="23" fillId="5" borderId="7" xfId="5" applyFont="1" applyFill="1" applyBorder="1" applyAlignment="1">
      <alignment horizontal="center" vertical="center"/>
    </xf>
    <xf numFmtId="0" fontId="27" fillId="0" borderId="0" xfId="5" applyFont="1" applyBorder="1" applyAlignment="1">
      <alignment horizontal="center"/>
    </xf>
    <xf numFmtId="0" fontId="28" fillId="0" borderId="0" xfId="5" applyFont="1" applyBorder="1" applyAlignment="1">
      <alignment horizontal="center"/>
    </xf>
    <xf numFmtId="0" fontId="29" fillId="0" borderId="0" xfId="5" applyFont="1" applyBorder="1" applyAlignment="1">
      <alignment horizontal="center"/>
    </xf>
    <xf numFmtId="0" fontId="30" fillId="0" borderId="0" xfId="5" applyFont="1" applyBorder="1" applyAlignment="1">
      <alignment horizontal="center"/>
    </xf>
    <xf numFmtId="0" fontId="30" fillId="0" borderId="0" xfId="5" applyFont="1" applyAlignment="1">
      <alignment horizontal="center"/>
    </xf>
    <xf numFmtId="0" fontId="30" fillId="0" borderId="0" xfId="0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33" fillId="0" borderId="0" xfId="0" applyFont="1" applyBorder="1" applyAlignment="1">
      <alignment horizontal="center"/>
    </xf>
    <xf numFmtId="0" fontId="36" fillId="0" borderId="8" xfId="7" applyFont="1" applyFill="1" applyBorder="1" applyAlignment="1">
      <alignment horizontal="left" vertical="center"/>
    </xf>
    <xf numFmtId="0" fontId="36" fillId="0" borderId="2" xfId="7" applyFont="1" applyFill="1" applyBorder="1" applyAlignment="1">
      <alignment horizontal="left" vertical="center"/>
    </xf>
    <xf numFmtId="0" fontId="36" fillId="0" borderId="30" xfId="7" applyFont="1" applyFill="1" applyBorder="1" applyAlignment="1">
      <alignment horizontal="left" vertical="center"/>
    </xf>
    <xf numFmtId="0" fontId="36" fillId="0" borderId="3" xfId="7" applyFont="1" applyFill="1" applyBorder="1" applyAlignment="1">
      <alignment horizontal="left" vertical="center"/>
    </xf>
    <xf numFmtId="0" fontId="36" fillId="0" borderId="4" xfId="7" applyFont="1" applyFill="1" applyBorder="1" applyAlignment="1">
      <alignment horizontal="left" vertical="center"/>
    </xf>
    <xf numFmtId="0" fontId="36" fillId="0" borderId="19" xfId="7" applyFont="1" applyFill="1" applyBorder="1" applyAlignment="1">
      <alignment horizontal="left" vertical="center"/>
    </xf>
    <xf numFmtId="0" fontId="39" fillId="0" borderId="28" xfId="0" applyFont="1" applyBorder="1" applyAlignment="1">
      <alignment horizontal="center"/>
    </xf>
    <xf numFmtId="0" fontId="32" fillId="0" borderId="0" xfId="5" applyFont="1" applyBorder="1" applyAlignment="1">
      <alignment horizontal="center" vertical="center"/>
    </xf>
    <xf numFmtId="0" fontId="32" fillId="0" borderId="25" xfId="5" applyFont="1" applyBorder="1" applyAlignment="1">
      <alignment horizontal="center" vertical="center"/>
    </xf>
    <xf numFmtId="0" fontId="32" fillId="0" borderId="43" xfId="5" applyFont="1" applyBorder="1" applyAlignment="1">
      <alignment horizontal="center" vertical="center"/>
    </xf>
    <xf numFmtId="0" fontId="32" fillId="0" borderId="27" xfId="5" applyFont="1" applyBorder="1" applyAlignment="1">
      <alignment horizontal="center" vertical="center"/>
    </xf>
    <xf numFmtId="0" fontId="32" fillId="0" borderId="44" xfId="5" applyFont="1" applyBorder="1" applyAlignment="1">
      <alignment horizontal="center" vertical="center"/>
    </xf>
  </cellXfs>
  <cellStyles count="9">
    <cellStyle name="Comma" xfId="1" builtinId="3"/>
    <cellStyle name="Comma 2" xfId="2"/>
    <cellStyle name="Millares 2" xfId="3"/>
    <cellStyle name="Normal" xfId="0" builtinId="0"/>
    <cellStyle name="Normal 2" xfId="4"/>
    <cellStyle name="Normal 3" xfId="5"/>
    <cellStyle name="Normal_NK" xfId="6"/>
    <cellStyle name="Normal_Sheet1" xfId="7"/>
    <cellStyle name="Normal_XK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280005</xdr:colOff>
      <xdr:row>0</xdr:row>
      <xdr:rowOff>90109</xdr:rowOff>
    </xdr:from>
    <xdr:to>
      <xdr:col>1</xdr:col>
      <xdr:colOff>699105</xdr:colOff>
      <xdr:row>4</xdr:row>
      <xdr:rowOff>89503</xdr:rowOff>
    </xdr:to>
    <xdr:pic>
      <xdr:nvPicPr>
        <xdr:cNvPr id="4" name="Imagen 1" descr="quoc hu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05" y="90109"/>
          <a:ext cx="903514" cy="908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280005</xdr:colOff>
      <xdr:row>62</xdr:row>
      <xdr:rowOff>90109</xdr:rowOff>
    </xdr:from>
    <xdr:to>
      <xdr:col>1</xdr:col>
      <xdr:colOff>699105</xdr:colOff>
      <xdr:row>66</xdr:row>
      <xdr:rowOff>89503</xdr:rowOff>
    </xdr:to>
    <xdr:pic>
      <xdr:nvPicPr>
        <xdr:cNvPr id="5" name="Imagen 1" descr="quoc hu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05" y="90109"/>
          <a:ext cx="903514" cy="908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97971</xdr:colOff>
      <xdr:row>0</xdr:row>
      <xdr:rowOff>54429</xdr:rowOff>
    </xdr:from>
    <xdr:to>
      <xdr:col>1</xdr:col>
      <xdr:colOff>500742</xdr:colOff>
      <xdr:row>4</xdr:row>
      <xdr:rowOff>76200</xdr:rowOff>
    </xdr:to>
    <xdr:pic>
      <xdr:nvPicPr>
        <xdr:cNvPr id="2" name="Imagen 1" descr="quoc hu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71" y="250372"/>
          <a:ext cx="908957" cy="8871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2"/>
  <sheetViews>
    <sheetView tabSelected="1" zoomScale="98" zoomScaleNormal="98" workbookViewId="0">
      <selection activeCell="B69" sqref="B69"/>
    </sheetView>
  </sheetViews>
  <sheetFormatPr defaultRowHeight="18.45" x14ac:dyDescent="0.5"/>
  <cols>
    <col min="1" max="1" width="6.84375" style="1" customWidth="1"/>
    <col min="2" max="2" width="38.921875" style="15" customWidth="1"/>
    <col min="3" max="3" width="16.4609375" style="1" customWidth="1"/>
    <col min="4" max="4" width="16.53515625" style="1" bestFit="1" customWidth="1"/>
    <col min="5" max="5" width="15.84375" style="1" bestFit="1" customWidth="1"/>
    <col min="6" max="7" width="17.3046875" style="1" customWidth="1"/>
    <col min="8" max="8" width="10.84375" style="1" customWidth="1"/>
    <col min="9" max="9" width="14.4609375" bestFit="1" customWidth="1"/>
  </cols>
  <sheetData>
    <row r="1" spans="1:8" ht="17.600000000000001" x14ac:dyDescent="0.4">
      <c r="A1" s="106" t="s">
        <v>89</v>
      </c>
      <c r="B1" s="106"/>
      <c r="C1" s="106"/>
      <c r="D1" s="106"/>
      <c r="E1" s="106"/>
      <c r="F1" s="106"/>
      <c r="G1" s="106"/>
      <c r="H1" s="106"/>
    </row>
    <row r="2" spans="1:8" ht="19.75" x14ac:dyDescent="0.45">
      <c r="A2" s="107" t="s">
        <v>0</v>
      </c>
      <c r="B2" s="107"/>
      <c r="C2" s="107"/>
      <c r="D2" s="107"/>
      <c r="E2" s="107"/>
      <c r="F2" s="107"/>
      <c r="G2" s="107"/>
      <c r="H2" s="107"/>
    </row>
    <row r="3" spans="1:8" s="1" customFormat="1" x14ac:dyDescent="0.5">
      <c r="A3" s="108" t="s">
        <v>86</v>
      </c>
      <c r="B3" s="108"/>
      <c r="C3" s="108"/>
      <c r="D3" s="108"/>
      <c r="E3" s="108"/>
      <c r="F3" s="108"/>
      <c r="G3" s="108"/>
      <c r="H3" s="108"/>
    </row>
    <row r="4" spans="1:8" s="14" customFormat="1" ht="15.9" x14ac:dyDescent="0.45">
      <c r="A4" s="109" t="s">
        <v>87</v>
      </c>
      <c r="B4" s="109"/>
      <c r="C4" s="109"/>
      <c r="D4" s="109"/>
      <c r="E4" s="109"/>
      <c r="F4" s="109"/>
      <c r="G4" s="109"/>
      <c r="H4" s="109"/>
    </row>
    <row r="5" spans="1:8" s="14" customFormat="1" ht="15.9" x14ac:dyDescent="0.45">
      <c r="A5" s="109" t="s">
        <v>21</v>
      </c>
      <c r="B5" s="109"/>
      <c r="C5" s="109"/>
      <c r="D5" s="109"/>
      <c r="E5" s="109"/>
      <c r="F5" s="109"/>
      <c r="G5" s="109"/>
      <c r="H5" s="109"/>
    </row>
    <row r="6" spans="1:8" s="70" customFormat="1" ht="15.45" x14ac:dyDescent="0.4">
      <c r="A6" s="110" t="s">
        <v>88</v>
      </c>
      <c r="B6" s="110"/>
      <c r="C6" s="110"/>
      <c r="D6" s="110"/>
      <c r="E6" s="110"/>
      <c r="F6" s="110"/>
      <c r="G6" s="110"/>
      <c r="H6" s="110"/>
    </row>
    <row r="7" spans="1:8" x14ac:dyDescent="0.5">
      <c r="A7" s="2"/>
      <c r="B7" s="18"/>
      <c r="C7" s="99"/>
      <c r="D7" s="99"/>
      <c r="E7" s="2"/>
      <c r="F7" s="2"/>
      <c r="G7" s="2"/>
      <c r="H7" s="2"/>
    </row>
    <row r="8" spans="1:8" ht="14.6" x14ac:dyDescent="0.4">
      <c r="A8" s="89" t="s">
        <v>22</v>
      </c>
      <c r="B8" s="89"/>
      <c r="C8" s="89"/>
      <c r="D8" s="89"/>
      <c r="E8" s="89"/>
      <c r="F8" s="89"/>
      <c r="G8" s="89"/>
      <c r="H8" s="89"/>
    </row>
    <row r="9" spans="1:8" ht="15" thickBot="1" x14ac:dyDescent="0.45">
      <c r="A9" s="90"/>
      <c r="B9" s="90"/>
      <c r="C9" s="90"/>
      <c r="D9" s="90"/>
      <c r="E9" s="90"/>
      <c r="F9" s="90"/>
      <c r="G9" s="90"/>
      <c r="H9" s="90"/>
    </row>
    <row r="10" spans="1:8" ht="18" thickTop="1" x14ac:dyDescent="0.4">
      <c r="A10" s="91" t="s">
        <v>20</v>
      </c>
      <c r="B10" s="96" t="s">
        <v>2</v>
      </c>
      <c r="C10" s="93" t="s">
        <v>8</v>
      </c>
      <c r="D10" s="94"/>
      <c r="E10" s="94"/>
      <c r="F10" s="94"/>
      <c r="G10" s="95"/>
      <c r="H10" s="6"/>
    </row>
    <row r="11" spans="1:8" ht="18" thickBot="1" x14ac:dyDescent="0.45">
      <c r="A11" s="92"/>
      <c r="B11" s="97"/>
      <c r="C11" s="4" t="s">
        <v>4</v>
      </c>
      <c r="D11" s="4" t="s">
        <v>5</v>
      </c>
      <c r="E11" s="4" t="s">
        <v>6</v>
      </c>
      <c r="F11" s="4" t="s">
        <v>7</v>
      </c>
      <c r="G11" s="5" t="s">
        <v>25</v>
      </c>
      <c r="H11" s="5" t="s">
        <v>9</v>
      </c>
    </row>
    <row r="12" spans="1:8" s="15" customFormat="1" thickTop="1" x14ac:dyDescent="0.5">
      <c r="A12" s="29">
        <v>1</v>
      </c>
      <c r="B12" s="32" t="s">
        <v>30</v>
      </c>
      <c r="C12" s="34">
        <v>18661451.793299999</v>
      </c>
      <c r="D12" s="33">
        <v>66257207.1708</v>
      </c>
      <c r="E12" s="34">
        <v>68118868.336400002</v>
      </c>
      <c r="F12" s="33">
        <v>50868888</v>
      </c>
      <c r="G12" s="30">
        <f t="shared" ref="G12:G42" si="0">SUM(C12:F12)</f>
        <v>203906415.30050001</v>
      </c>
      <c r="H12" s="31">
        <f>0.0000003726*G12</f>
        <v>75.975530340966301</v>
      </c>
    </row>
    <row r="13" spans="1:8" s="15" customFormat="1" ht="23.7" customHeight="1" x14ac:dyDescent="0.5">
      <c r="A13" s="29">
        <v>2</v>
      </c>
      <c r="B13" s="32" t="s">
        <v>61</v>
      </c>
      <c r="C13" s="34">
        <v>2061297.095</v>
      </c>
      <c r="D13" s="33">
        <v>5517930.5449999999</v>
      </c>
      <c r="E13" s="34">
        <v>3833850.19</v>
      </c>
      <c r="F13" s="33">
        <v>1133393</v>
      </c>
      <c r="G13" s="30">
        <f t="shared" si="0"/>
        <v>12546470.83</v>
      </c>
      <c r="H13" s="31">
        <f>0.0000003726*G13</f>
        <v>4.6748150312579995</v>
      </c>
    </row>
    <row r="14" spans="1:8" s="15" customFormat="1" ht="18" x14ac:dyDescent="0.5">
      <c r="A14" s="29">
        <v>3</v>
      </c>
      <c r="B14" s="32" t="s">
        <v>65</v>
      </c>
      <c r="C14" s="34">
        <v>2001849.9491999999</v>
      </c>
      <c r="D14" s="33">
        <v>80254.98</v>
      </c>
      <c r="E14" s="34">
        <v>4217330.1415999997</v>
      </c>
      <c r="F14" s="33">
        <v>2121569</v>
      </c>
      <c r="G14" s="30">
        <f t="shared" si="0"/>
        <v>8421004.0707999989</v>
      </c>
      <c r="H14" s="31">
        <f t="shared" ref="H14:H60" si="1">0.0000003726*G14</f>
        <v>3.1376661167800797</v>
      </c>
    </row>
    <row r="15" spans="1:8" s="15" customFormat="1" ht="18" x14ac:dyDescent="0.5">
      <c r="A15" s="29">
        <v>4</v>
      </c>
      <c r="B15" s="32" t="s">
        <v>52</v>
      </c>
      <c r="C15" s="34">
        <v>270419.75599999999</v>
      </c>
      <c r="D15" s="33">
        <v>29449.109499999999</v>
      </c>
      <c r="E15" s="34">
        <v>2570863.4807000002</v>
      </c>
      <c r="F15" s="33">
        <v>2576343</v>
      </c>
      <c r="G15" s="30">
        <f t="shared" si="0"/>
        <v>5447075.3462000005</v>
      </c>
      <c r="H15" s="31">
        <f t="shared" si="1"/>
        <v>2.02958027399412</v>
      </c>
    </row>
    <row r="16" spans="1:8" s="15" customFormat="1" ht="18" x14ac:dyDescent="0.5">
      <c r="A16" s="29">
        <v>5</v>
      </c>
      <c r="B16" s="32" t="s">
        <v>32</v>
      </c>
      <c r="C16" s="34">
        <v>723837.4</v>
      </c>
      <c r="D16" s="33">
        <v>463260</v>
      </c>
      <c r="E16" s="34">
        <v>2051655.3903999999</v>
      </c>
      <c r="F16" s="33">
        <v>1913069</v>
      </c>
      <c r="G16" s="30">
        <f t="shared" si="0"/>
        <v>5151821.7904000003</v>
      </c>
      <c r="H16" s="31">
        <f t="shared" si="1"/>
        <v>1.9195687991030401</v>
      </c>
    </row>
    <row r="17" spans="1:8" s="15" customFormat="1" ht="18" x14ac:dyDescent="0.5">
      <c r="A17" s="29">
        <v>6</v>
      </c>
      <c r="B17" s="32" t="s">
        <v>49</v>
      </c>
      <c r="C17" s="34">
        <v>1882329.73</v>
      </c>
      <c r="D17" s="33">
        <v>2409135.04</v>
      </c>
      <c r="E17" s="34"/>
      <c r="F17" s="33"/>
      <c r="G17" s="30">
        <f t="shared" si="0"/>
        <v>4291464.7699999996</v>
      </c>
      <c r="H17" s="31">
        <f t="shared" si="1"/>
        <v>1.5989997733019998</v>
      </c>
    </row>
    <row r="18" spans="1:8" s="15" customFormat="1" ht="18" x14ac:dyDescent="0.5">
      <c r="A18" s="29">
        <v>7</v>
      </c>
      <c r="B18" s="32" t="s">
        <v>26</v>
      </c>
      <c r="C18" s="34"/>
      <c r="D18" s="33"/>
      <c r="E18" s="34">
        <v>2567490</v>
      </c>
      <c r="F18" s="33">
        <v>1342000</v>
      </c>
      <c r="G18" s="30">
        <f t="shared" si="0"/>
        <v>3909490</v>
      </c>
      <c r="H18" s="31">
        <f t="shared" si="1"/>
        <v>1.4566759739999999</v>
      </c>
    </row>
    <row r="19" spans="1:8" s="15" customFormat="1" ht="18" x14ac:dyDescent="0.5">
      <c r="A19" s="29">
        <v>8</v>
      </c>
      <c r="B19" s="32" t="s">
        <v>50</v>
      </c>
      <c r="C19" s="34">
        <v>334013.96999999997</v>
      </c>
      <c r="D19" s="33">
        <v>974151.43</v>
      </c>
      <c r="E19" s="34">
        <v>296357</v>
      </c>
      <c r="F19" s="33">
        <v>306291</v>
      </c>
      <c r="G19" s="30">
        <f t="shared" si="0"/>
        <v>1910813.4</v>
      </c>
      <c r="H19" s="31">
        <f t="shared" si="1"/>
        <v>0.71196907283999999</v>
      </c>
    </row>
    <row r="20" spans="1:8" s="15" customFormat="1" ht="18" x14ac:dyDescent="0.5">
      <c r="A20" s="29">
        <v>9</v>
      </c>
      <c r="B20" s="32" t="s">
        <v>64</v>
      </c>
      <c r="C20" s="34">
        <v>281678.12</v>
      </c>
      <c r="D20" s="33">
        <v>747618.73430000001</v>
      </c>
      <c r="E20" s="34">
        <v>390416.98210000002</v>
      </c>
      <c r="F20" s="33">
        <v>328094</v>
      </c>
      <c r="G20" s="30">
        <f t="shared" si="0"/>
        <v>1747807.8363999999</v>
      </c>
      <c r="H20" s="31">
        <f t="shared" si="1"/>
        <v>0.65123319984263994</v>
      </c>
    </row>
    <row r="21" spans="1:8" s="15" customFormat="1" ht="18" x14ac:dyDescent="0.5">
      <c r="A21" s="29">
        <v>10</v>
      </c>
      <c r="B21" s="32" t="s">
        <v>58</v>
      </c>
      <c r="C21" s="34">
        <v>438815.94</v>
      </c>
      <c r="D21" s="33">
        <v>575258.43000000005</v>
      </c>
      <c r="E21" s="34">
        <v>456761.56</v>
      </c>
      <c r="F21" s="33"/>
      <c r="G21" s="30">
        <f t="shared" si="0"/>
        <v>1470835.9300000002</v>
      </c>
      <c r="H21" s="31">
        <f t="shared" si="1"/>
        <v>0.54803346751800008</v>
      </c>
    </row>
    <row r="22" spans="1:8" s="15" customFormat="1" ht="18" x14ac:dyDescent="0.5">
      <c r="A22" s="29">
        <v>11</v>
      </c>
      <c r="B22" s="32" t="s">
        <v>66</v>
      </c>
      <c r="C22" s="34">
        <v>813070.9</v>
      </c>
      <c r="D22" s="33">
        <v>6569.3</v>
      </c>
      <c r="E22" s="34">
        <v>498193.87160000001</v>
      </c>
      <c r="F22" s="33">
        <v>148827</v>
      </c>
      <c r="G22" s="30">
        <f t="shared" si="0"/>
        <v>1466661.0716000001</v>
      </c>
      <c r="H22" s="31">
        <f t="shared" si="1"/>
        <v>0.54647791527816003</v>
      </c>
    </row>
    <row r="23" spans="1:8" s="15" customFormat="1" ht="18" x14ac:dyDescent="0.5">
      <c r="A23" s="29">
        <v>12</v>
      </c>
      <c r="B23" s="32" t="s">
        <v>57</v>
      </c>
      <c r="C23" s="34">
        <v>294788</v>
      </c>
      <c r="D23" s="33">
        <v>453033.25</v>
      </c>
      <c r="E23" s="34">
        <v>214852.95</v>
      </c>
      <c r="F23" s="33">
        <v>370312</v>
      </c>
      <c r="G23" s="30">
        <f t="shared" si="0"/>
        <v>1332986.2</v>
      </c>
      <c r="H23" s="31">
        <f t="shared" si="1"/>
        <v>0.49667065811999994</v>
      </c>
    </row>
    <row r="24" spans="1:8" s="15" customFormat="1" ht="18" x14ac:dyDescent="0.5">
      <c r="A24" s="29">
        <v>13</v>
      </c>
      <c r="B24" s="32" t="s">
        <v>37</v>
      </c>
      <c r="C24" s="34">
        <v>141390</v>
      </c>
      <c r="D24" s="33">
        <v>402725</v>
      </c>
      <c r="E24" s="34"/>
      <c r="F24" s="33">
        <v>387427</v>
      </c>
      <c r="G24" s="30">
        <f t="shared" si="0"/>
        <v>931542</v>
      </c>
      <c r="H24" s="31">
        <f t="shared" si="1"/>
        <v>0.34709254919999999</v>
      </c>
    </row>
    <row r="25" spans="1:8" s="15" customFormat="1" ht="18" x14ac:dyDescent="0.5">
      <c r="A25" s="29">
        <v>14</v>
      </c>
      <c r="B25" s="32" t="s">
        <v>46</v>
      </c>
      <c r="C25" s="34">
        <v>191680</v>
      </c>
      <c r="D25" s="33">
        <v>191410</v>
      </c>
      <c r="E25" s="34">
        <v>352880.12199999997</v>
      </c>
      <c r="F25" s="33">
        <v>139390</v>
      </c>
      <c r="G25" s="30">
        <f t="shared" si="0"/>
        <v>875360.12199999997</v>
      </c>
      <c r="H25" s="31">
        <f t="shared" si="1"/>
        <v>0.32615918145719996</v>
      </c>
    </row>
    <row r="26" spans="1:8" s="15" customFormat="1" ht="18" x14ac:dyDescent="0.5">
      <c r="A26" s="29">
        <v>15</v>
      </c>
      <c r="B26" s="32" t="s">
        <v>43</v>
      </c>
      <c r="C26" s="34"/>
      <c r="D26" s="33"/>
      <c r="E26" s="34">
        <v>68426.8</v>
      </c>
      <c r="F26" s="33">
        <v>729414</v>
      </c>
      <c r="G26" s="30">
        <f t="shared" si="0"/>
        <v>797840.8</v>
      </c>
      <c r="H26" s="31">
        <f t="shared" si="1"/>
        <v>0.29727548207999999</v>
      </c>
    </row>
    <row r="27" spans="1:8" s="15" customFormat="1" ht="18" x14ac:dyDescent="0.5">
      <c r="A27" s="29">
        <v>16</v>
      </c>
      <c r="B27" s="32" t="s">
        <v>63</v>
      </c>
      <c r="C27" s="34">
        <v>63145.351600000002</v>
      </c>
      <c r="D27" s="33">
        <v>484272.24</v>
      </c>
      <c r="E27" s="34">
        <v>214541.5214</v>
      </c>
      <c r="F27" s="33">
        <v>16269</v>
      </c>
      <c r="G27" s="30">
        <f t="shared" si="0"/>
        <v>778228.11300000001</v>
      </c>
      <c r="H27" s="31">
        <f t="shared" si="1"/>
        <v>0.28996779490379998</v>
      </c>
    </row>
    <row r="28" spans="1:8" s="15" customFormat="1" ht="18" x14ac:dyDescent="0.5">
      <c r="A28" s="29">
        <v>17</v>
      </c>
      <c r="B28" s="32" t="s">
        <v>55</v>
      </c>
      <c r="C28" s="34">
        <v>700000</v>
      </c>
      <c r="D28" s="33"/>
      <c r="E28" s="34"/>
      <c r="F28" s="33"/>
      <c r="G28" s="30">
        <f t="shared" si="0"/>
        <v>700000</v>
      </c>
      <c r="H28" s="31">
        <f t="shared" si="1"/>
        <v>0.26082</v>
      </c>
    </row>
    <row r="29" spans="1:8" s="15" customFormat="1" ht="18" x14ac:dyDescent="0.5">
      <c r="A29" s="29">
        <v>18</v>
      </c>
      <c r="B29" s="32" t="s">
        <v>54</v>
      </c>
      <c r="C29" s="34">
        <v>104741.48639999999</v>
      </c>
      <c r="D29" s="33">
        <v>105700.246</v>
      </c>
      <c r="E29" s="34">
        <v>218523.7776</v>
      </c>
      <c r="F29" s="33">
        <v>250734</v>
      </c>
      <c r="G29" s="30">
        <f t="shared" si="0"/>
        <v>679699.51</v>
      </c>
      <c r="H29" s="31">
        <f t="shared" si="1"/>
        <v>0.253256037426</v>
      </c>
    </row>
    <row r="30" spans="1:8" s="15" customFormat="1" ht="18" x14ac:dyDescent="0.5">
      <c r="A30" s="29">
        <v>19</v>
      </c>
      <c r="B30" s="32" t="s">
        <v>73</v>
      </c>
      <c r="C30" s="34"/>
      <c r="D30" s="33">
        <v>567763.32999999996</v>
      </c>
      <c r="E30" s="34"/>
      <c r="F30" s="33"/>
      <c r="G30" s="30">
        <f t="shared" si="0"/>
        <v>567763.32999999996</v>
      </c>
      <c r="H30" s="31">
        <f t="shared" si="1"/>
        <v>0.21154861675799999</v>
      </c>
    </row>
    <row r="31" spans="1:8" s="15" customFormat="1" ht="18" x14ac:dyDescent="0.5">
      <c r="A31" s="29">
        <v>20</v>
      </c>
      <c r="B31" s="32" t="s">
        <v>74</v>
      </c>
      <c r="C31" s="34">
        <v>127853.62</v>
      </c>
      <c r="D31" s="33"/>
      <c r="E31" s="34">
        <v>292700.96000000002</v>
      </c>
      <c r="F31" s="33">
        <v>144142</v>
      </c>
      <c r="G31" s="30">
        <f t="shared" si="0"/>
        <v>564696.58000000007</v>
      </c>
      <c r="H31" s="31">
        <f t="shared" si="1"/>
        <v>0.21040594570800003</v>
      </c>
    </row>
    <row r="32" spans="1:8" s="15" customFormat="1" ht="18" x14ac:dyDescent="0.5">
      <c r="A32" s="29">
        <v>21</v>
      </c>
      <c r="B32" s="32" t="s">
        <v>36</v>
      </c>
      <c r="C32" s="34">
        <v>23002.48</v>
      </c>
      <c r="D32" s="33">
        <v>152494.49</v>
      </c>
      <c r="E32" s="34">
        <v>224453.42480000001</v>
      </c>
      <c r="F32" s="33">
        <v>119691</v>
      </c>
      <c r="G32" s="30">
        <f t="shared" si="0"/>
        <v>519641.39480000001</v>
      </c>
      <c r="H32" s="31">
        <f t="shared" si="1"/>
        <v>0.19361838370248</v>
      </c>
    </row>
    <row r="33" spans="1:8" s="15" customFormat="1" ht="18" x14ac:dyDescent="0.5">
      <c r="A33" s="29">
        <v>22</v>
      </c>
      <c r="B33" s="32" t="s">
        <v>53</v>
      </c>
      <c r="C33" s="34">
        <v>151366.85</v>
      </c>
      <c r="D33" s="33">
        <v>226131.96</v>
      </c>
      <c r="E33" s="34">
        <v>43123.9</v>
      </c>
      <c r="F33" s="33">
        <v>100</v>
      </c>
      <c r="G33" s="30">
        <f t="shared" si="0"/>
        <v>420722.71</v>
      </c>
      <c r="H33" s="31">
        <f t="shared" si="1"/>
        <v>0.15676128174600001</v>
      </c>
    </row>
    <row r="34" spans="1:8" s="15" customFormat="1" ht="18" x14ac:dyDescent="0.5">
      <c r="A34" s="29">
        <v>23</v>
      </c>
      <c r="B34" s="32" t="s">
        <v>31</v>
      </c>
      <c r="C34" s="34">
        <v>45448</v>
      </c>
      <c r="D34" s="33"/>
      <c r="E34" s="34">
        <v>228800</v>
      </c>
      <c r="F34" s="33">
        <v>95680</v>
      </c>
      <c r="G34" s="30">
        <f t="shared" si="0"/>
        <v>369928</v>
      </c>
      <c r="H34" s="31">
        <f t="shared" si="1"/>
        <v>0.13783517279999999</v>
      </c>
    </row>
    <row r="35" spans="1:8" s="15" customFormat="1" ht="18" x14ac:dyDescent="0.5">
      <c r="A35" s="29">
        <v>24</v>
      </c>
      <c r="B35" s="32" t="s">
        <v>34</v>
      </c>
      <c r="C35" s="34"/>
      <c r="D35" s="33">
        <v>90400</v>
      </c>
      <c r="E35" s="34">
        <v>234920</v>
      </c>
      <c r="F35" s="33"/>
      <c r="G35" s="30">
        <f t="shared" si="0"/>
        <v>325320</v>
      </c>
      <c r="H35" s="31">
        <f t="shared" si="1"/>
        <v>0.12121423199999999</v>
      </c>
    </row>
    <row r="36" spans="1:8" s="15" customFormat="1" ht="18" x14ac:dyDescent="0.5">
      <c r="A36" s="29">
        <v>25</v>
      </c>
      <c r="B36" s="32" t="s">
        <v>68</v>
      </c>
      <c r="C36" s="34">
        <v>248188.66</v>
      </c>
      <c r="D36" s="33">
        <v>42539.101300000002</v>
      </c>
      <c r="E36" s="34"/>
      <c r="F36" s="33"/>
      <c r="G36" s="30">
        <f t="shared" si="0"/>
        <v>290727.76130000001</v>
      </c>
      <c r="H36" s="31">
        <f t="shared" si="1"/>
        <v>0.10832516386038001</v>
      </c>
    </row>
    <row r="37" spans="1:8" s="15" customFormat="1" ht="18" x14ac:dyDescent="0.5">
      <c r="A37" s="29">
        <v>26</v>
      </c>
      <c r="B37" s="32" t="s">
        <v>47</v>
      </c>
      <c r="C37" s="34">
        <v>34529.129999999997</v>
      </c>
      <c r="D37" s="33">
        <v>56406.68</v>
      </c>
      <c r="E37" s="34">
        <v>37915.440000000002</v>
      </c>
      <c r="F37" s="33">
        <v>159800</v>
      </c>
      <c r="G37" s="30">
        <f t="shared" si="0"/>
        <v>288651.25</v>
      </c>
      <c r="H37" s="31">
        <f t="shared" si="1"/>
        <v>0.10755145575</v>
      </c>
    </row>
    <row r="38" spans="1:8" s="15" customFormat="1" ht="18" x14ac:dyDescent="0.5">
      <c r="A38" s="29">
        <v>27</v>
      </c>
      <c r="B38" s="32" t="s">
        <v>38</v>
      </c>
      <c r="C38" s="34"/>
      <c r="D38" s="33">
        <v>230184.28</v>
      </c>
      <c r="E38" s="34"/>
      <c r="F38" s="33">
        <v>43869</v>
      </c>
      <c r="G38" s="30">
        <f t="shared" si="0"/>
        <v>274053.28000000003</v>
      </c>
      <c r="H38" s="31">
        <f t="shared" si="1"/>
        <v>0.10211225212800001</v>
      </c>
    </row>
    <row r="39" spans="1:8" s="15" customFormat="1" ht="18" x14ac:dyDescent="0.5">
      <c r="A39" s="29">
        <v>28</v>
      </c>
      <c r="B39" s="32" t="s">
        <v>51</v>
      </c>
      <c r="C39" s="34"/>
      <c r="D39" s="33">
        <v>155596.21</v>
      </c>
      <c r="E39" s="34">
        <v>55836.959999999999</v>
      </c>
      <c r="F39" s="33">
        <v>36516</v>
      </c>
      <c r="G39" s="30">
        <f t="shared" si="0"/>
        <v>247949.16999999998</v>
      </c>
      <c r="H39" s="31">
        <f t="shared" si="1"/>
        <v>9.2385860741999989E-2</v>
      </c>
    </row>
    <row r="40" spans="1:8" s="15" customFormat="1" ht="18" x14ac:dyDescent="0.5">
      <c r="A40" s="29">
        <v>29</v>
      </c>
      <c r="B40" s="32" t="s">
        <v>59</v>
      </c>
      <c r="C40" s="34"/>
      <c r="D40" s="33">
        <v>52532.61</v>
      </c>
      <c r="E40" s="34">
        <v>95777</v>
      </c>
      <c r="F40" s="33">
        <v>24901</v>
      </c>
      <c r="G40" s="30">
        <f t="shared" si="0"/>
        <v>173210.61</v>
      </c>
      <c r="H40" s="31">
        <f t="shared" si="1"/>
        <v>6.4538273285999995E-2</v>
      </c>
    </row>
    <row r="41" spans="1:8" s="15" customFormat="1" ht="22.4" customHeight="1" x14ac:dyDescent="0.5">
      <c r="A41" s="29">
        <v>30</v>
      </c>
      <c r="B41" s="32" t="s">
        <v>75</v>
      </c>
      <c r="C41" s="34">
        <v>42624</v>
      </c>
      <c r="D41" s="33">
        <v>85248</v>
      </c>
      <c r="E41" s="34">
        <v>42624</v>
      </c>
      <c r="F41" s="33"/>
      <c r="G41" s="30">
        <f t="shared" si="0"/>
        <v>170496</v>
      </c>
      <c r="H41" s="31">
        <f t="shared" si="1"/>
        <v>6.3526809599999998E-2</v>
      </c>
    </row>
    <row r="42" spans="1:8" s="15" customFormat="1" ht="18" x14ac:dyDescent="0.5">
      <c r="A42" s="29">
        <v>31</v>
      </c>
      <c r="B42" s="32" t="s">
        <v>40</v>
      </c>
      <c r="C42" s="34"/>
      <c r="D42" s="33">
        <v>37810.464</v>
      </c>
      <c r="E42" s="34">
        <v>106295.51119999999</v>
      </c>
      <c r="F42" s="33"/>
      <c r="G42" s="30">
        <f t="shared" si="0"/>
        <v>144105.97519999999</v>
      </c>
      <c r="H42" s="31">
        <f t="shared" si="1"/>
        <v>5.3693886359519993E-2</v>
      </c>
    </row>
    <row r="43" spans="1:8" s="15" customFormat="1" ht="18" x14ac:dyDescent="0.5">
      <c r="A43" s="29">
        <v>32</v>
      </c>
      <c r="B43" s="32" t="s">
        <v>45</v>
      </c>
      <c r="C43" s="34">
        <v>30865.7</v>
      </c>
      <c r="D43" s="33">
        <v>17692.14</v>
      </c>
      <c r="E43" s="34">
        <v>56072.04</v>
      </c>
      <c r="F43" s="33">
        <v>27159</v>
      </c>
      <c r="G43" s="30">
        <f t="shared" ref="G43:G61" si="2">SUM(C43:F43)</f>
        <v>131788.88</v>
      </c>
      <c r="H43" s="31">
        <f t="shared" si="1"/>
        <v>4.9104536688000001E-2</v>
      </c>
    </row>
    <row r="44" spans="1:8" s="15" customFormat="1" ht="18" x14ac:dyDescent="0.5">
      <c r="A44" s="29">
        <v>33</v>
      </c>
      <c r="B44" s="32" t="s">
        <v>76</v>
      </c>
      <c r="C44" s="34"/>
      <c r="D44" s="33">
        <v>71522.86</v>
      </c>
      <c r="E44" s="34">
        <v>36194</v>
      </c>
      <c r="F44" s="33"/>
      <c r="G44" s="30">
        <f t="shared" si="2"/>
        <v>107716.86</v>
      </c>
      <c r="H44" s="31">
        <f t="shared" si="1"/>
        <v>4.0135302035999999E-2</v>
      </c>
    </row>
    <row r="45" spans="1:8" s="15" customFormat="1" ht="18" x14ac:dyDescent="0.5">
      <c r="A45" s="29">
        <v>34</v>
      </c>
      <c r="B45" s="32" t="s">
        <v>77</v>
      </c>
      <c r="C45" s="34"/>
      <c r="D45" s="33">
        <v>17500</v>
      </c>
      <c r="E45" s="34">
        <v>67248.75</v>
      </c>
      <c r="F45" s="33">
        <v>15000</v>
      </c>
      <c r="G45" s="30">
        <f t="shared" si="2"/>
        <v>99748.75</v>
      </c>
      <c r="H45" s="31">
        <f t="shared" si="1"/>
        <v>3.7166384249999997E-2</v>
      </c>
    </row>
    <row r="46" spans="1:8" s="15" customFormat="1" ht="18" x14ac:dyDescent="0.5">
      <c r="A46" s="29">
        <v>35</v>
      </c>
      <c r="B46" s="32" t="s">
        <v>67</v>
      </c>
      <c r="C46" s="34"/>
      <c r="D46" s="33">
        <v>78707.399999999994</v>
      </c>
      <c r="E46" s="34"/>
      <c r="F46" s="33"/>
      <c r="G46" s="30">
        <f t="shared" si="2"/>
        <v>78707.399999999994</v>
      </c>
      <c r="H46" s="31">
        <f t="shared" si="1"/>
        <v>2.9326377239999996E-2</v>
      </c>
    </row>
    <row r="47" spans="1:8" s="15" customFormat="1" ht="18" x14ac:dyDescent="0.5">
      <c r="A47" s="29">
        <v>36</v>
      </c>
      <c r="B47" s="32" t="s">
        <v>42</v>
      </c>
      <c r="C47" s="34"/>
      <c r="D47" s="33">
        <v>63562.8</v>
      </c>
      <c r="E47" s="34"/>
      <c r="F47" s="33"/>
      <c r="G47" s="30">
        <f t="shared" si="2"/>
        <v>63562.8</v>
      </c>
      <c r="H47" s="31">
        <f t="shared" si="1"/>
        <v>2.3683499279999999E-2</v>
      </c>
    </row>
    <row r="48" spans="1:8" s="15" customFormat="1" ht="18" x14ac:dyDescent="0.5">
      <c r="A48" s="29">
        <v>37</v>
      </c>
      <c r="B48" s="32" t="s">
        <v>78</v>
      </c>
      <c r="C48" s="34"/>
      <c r="D48" s="33">
        <v>12497.472</v>
      </c>
      <c r="E48" s="34">
        <v>19185.047999999999</v>
      </c>
      <c r="F48" s="33">
        <v>14881</v>
      </c>
      <c r="G48" s="30">
        <f t="shared" si="2"/>
        <v>46563.519999999997</v>
      </c>
      <c r="H48" s="31">
        <f t="shared" si="1"/>
        <v>1.7349567551999998E-2</v>
      </c>
    </row>
    <row r="49" spans="1:9" s="15" customFormat="1" ht="18" x14ac:dyDescent="0.5">
      <c r="A49" s="29">
        <v>38</v>
      </c>
      <c r="B49" s="32" t="s">
        <v>44</v>
      </c>
      <c r="C49" s="34">
        <v>20900</v>
      </c>
      <c r="D49" s="33">
        <v>5909</v>
      </c>
      <c r="E49" s="34">
        <v>10158.4666</v>
      </c>
      <c r="F49" s="33"/>
      <c r="G49" s="30">
        <f t="shared" si="2"/>
        <v>36967.4666</v>
      </c>
      <c r="H49" s="31">
        <f t="shared" si="1"/>
        <v>1.377407805516E-2</v>
      </c>
    </row>
    <row r="50" spans="1:9" s="15" customFormat="1" ht="18" x14ac:dyDescent="0.5">
      <c r="A50" s="29">
        <v>39</v>
      </c>
      <c r="B50" s="32" t="s">
        <v>79</v>
      </c>
      <c r="C50" s="34">
        <v>20090</v>
      </c>
      <c r="D50" s="33"/>
      <c r="E50" s="34"/>
      <c r="F50" s="33">
        <v>11050</v>
      </c>
      <c r="G50" s="30">
        <f t="shared" si="2"/>
        <v>31140</v>
      </c>
      <c r="H50" s="31">
        <f t="shared" si="1"/>
        <v>1.1602764E-2</v>
      </c>
    </row>
    <row r="51" spans="1:9" s="15" customFormat="1" ht="18" x14ac:dyDescent="0.5">
      <c r="A51" s="29">
        <v>40</v>
      </c>
      <c r="B51" s="32" t="s">
        <v>39</v>
      </c>
      <c r="C51" s="34"/>
      <c r="D51" s="33"/>
      <c r="E51" s="34"/>
      <c r="F51" s="33">
        <v>29635</v>
      </c>
      <c r="G51" s="30">
        <f t="shared" si="2"/>
        <v>29635</v>
      </c>
      <c r="H51" s="31">
        <f t="shared" si="1"/>
        <v>1.1042000999999999E-2</v>
      </c>
    </row>
    <row r="52" spans="1:9" s="15" customFormat="1" ht="18" x14ac:dyDescent="0.5">
      <c r="A52" s="29">
        <v>41</v>
      </c>
      <c r="B52" s="32" t="s">
        <v>62</v>
      </c>
      <c r="C52" s="34"/>
      <c r="D52" s="33">
        <v>23328</v>
      </c>
      <c r="E52" s="34"/>
      <c r="F52" s="33">
        <v>5909</v>
      </c>
      <c r="G52" s="30">
        <f t="shared" si="2"/>
        <v>29237</v>
      </c>
      <c r="H52" s="31">
        <f t="shared" si="1"/>
        <v>1.08937062E-2</v>
      </c>
    </row>
    <row r="53" spans="1:9" s="15" customFormat="1" ht="18" x14ac:dyDescent="0.5">
      <c r="A53" s="29">
        <v>42</v>
      </c>
      <c r="B53" s="32" t="s">
        <v>80</v>
      </c>
      <c r="C53" s="34"/>
      <c r="D53" s="33">
        <v>25724</v>
      </c>
      <c r="E53" s="34"/>
      <c r="F53" s="33"/>
      <c r="G53" s="30">
        <f t="shared" si="2"/>
        <v>25724</v>
      </c>
      <c r="H53" s="31">
        <f t="shared" si="1"/>
        <v>9.5847624000000003E-3</v>
      </c>
    </row>
    <row r="54" spans="1:9" s="15" customFormat="1" ht="18" x14ac:dyDescent="0.5">
      <c r="A54" s="29">
        <v>43</v>
      </c>
      <c r="B54" s="32" t="s">
        <v>48</v>
      </c>
      <c r="C54" s="34"/>
      <c r="D54" s="33"/>
      <c r="E54" s="34"/>
      <c r="F54" s="33">
        <v>23266</v>
      </c>
      <c r="G54" s="30">
        <f t="shared" si="2"/>
        <v>23266</v>
      </c>
      <c r="H54" s="31">
        <f t="shared" si="1"/>
        <v>8.668911599999999E-3</v>
      </c>
    </row>
    <row r="55" spans="1:9" s="15" customFormat="1" ht="18" x14ac:dyDescent="0.5">
      <c r="A55" s="29">
        <v>44</v>
      </c>
      <c r="B55" s="32" t="s">
        <v>81</v>
      </c>
      <c r="C55" s="34">
        <v>5800</v>
      </c>
      <c r="D55" s="33"/>
      <c r="E55" s="34">
        <v>5600</v>
      </c>
      <c r="F55" s="33"/>
      <c r="G55" s="30">
        <f t="shared" si="2"/>
        <v>11400</v>
      </c>
      <c r="H55" s="31">
        <f t="shared" si="1"/>
        <v>4.2476399999999996E-3</v>
      </c>
    </row>
    <row r="56" spans="1:9" s="15" customFormat="1" ht="18" x14ac:dyDescent="0.5">
      <c r="A56" s="29">
        <v>45</v>
      </c>
      <c r="B56" s="32" t="s">
        <v>60</v>
      </c>
      <c r="C56" s="34"/>
      <c r="D56" s="33"/>
      <c r="E56" s="34">
        <v>8000</v>
      </c>
      <c r="F56" s="33"/>
      <c r="G56" s="30">
        <f t="shared" si="2"/>
        <v>8000</v>
      </c>
      <c r="H56" s="31">
        <f t="shared" si="1"/>
        <v>2.9808E-3</v>
      </c>
    </row>
    <row r="57" spans="1:9" s="15" customFormat="1" ht="18" x14ac:dyDescent="0.5">
      <c r="A57" s="29">
        <v>46</v>
      </c>
      <c r="B57" s="32" t="s">
        <v>56</v>
      </c>
      <c r="C57" s="34"/>
      <c r="D57" s="33"/>
      <c r="E57" s="34"/>
      <c r="F57" s="33">
        <v>2583</v>
      </c>
      <c r="G57" s="30">
        <f t="shared" si="2"/>
        <v>2583</v>
      </c>
      <c r="H57" s="31">
        <f t="shared" si="1"/>
        <v>9.6242579999999999E-4</v>
      </c>
    </row>
    <row r="58" spans="1:9" s="15" customFormat="1" ht="18" x14ac:dyDescent="0.5">
      <c r="A58" s="29">
        <v>47</v>
      </c>
      <c r="B58" s="32" t="s">
        <v>41</v>
      </c>
      <c r="C58" s="34"/>
      <c r="D58" s="33"/>
      <c r="E58" s="34"/>
      <c r="F58" s="33">
        <v>710</v>
      </c>
      <c r="G58" s="30">
        <f>SUM(C58:F58)</f>
        <v>710</v>
      </c>
      <c r="H58" s="31">
        <f t="shared" si="1"/>
        <v>2.64546E-4</v>
      </c>
    </row>
    <row r="59" spans="1:9" s="15" customFormat="1" ht="18" x14ac:dyDescent="0.5">
      <c r="A59" s="29">
        <v>48</v>
      </c>
      <c r="B59" s="32" t="s">
        <v>28</v>
      </c>
      <c r="C59" s="34"/>
      <c r="D59" s="33"/>
      <c r="E59" s="34"/>
      <c r="F59" s="33">
        <v>486</v>
      </c>
      <c r="G59" s="30">
        <f>SUM(C59:F59)</f>
        <v>486</v>
      </c>
      <c r="H59" s="31">
        <f t="shared" si="1"/>
        <v>1.810836E-4</v>
      </c>
    </row>
    <row r="60" spans="1:9" s="15" customFormat="1" ht="18" x14ac:dyDescent="0.5">
      <c r="A60" s="40">
        <v>49</v>
      </c>
      <c r="B60" s="41" t="s">
        <v>29</v>
      </c>
      <c r="C60" s="35">
        <v>1249150.888</v>
      </c>
      <c r="D60" s="42">
        <v>120357.48759999999</v>
      </c>
      <c r="E60" s="35">
        <v>3349300.5742000001</v>
      </c>
      <c r="F60" s="42">
        <v>2181452</v>
      </c>
      <c r="G60" s="43">
        <f>SUM(C60:F60)</f>
        <v>6900260.9497999996</v>
      </c>
      <c r="H60" s="31">
        <f t="shared" si="1"/>
        <v>2.5710372298954796</v>
      </c>
    </row>
    <row r="61" spans="1:9" ht="18" thickBot="1" x14ac:dyDescent="0.45">
      <c r="A61" s="3"/>
      <c r="B61" s="27" t="s">
        <v>19</v>
      </c>
      <c r="C61" s="48">
        <f>SUM(C12:C60)</f>
        <v>30964328.819499999</v>
      </c>
      <c r="D61" s="48">
        <f>SUM(D12:D60)</f>
        <v>80831883.760500029</v>
      </c>
      <c r="E61" s="48">
        <f>SUM(E12:E60)</f>
        <v>90985218.198599979</v>
      </c>
      <c r="F61" s="48">
        <f>SUM(F12:F60)</f>
        <v>65568850</v>
      </c>
      <c r="G61" s="49">
        <f t="shared" si="2"/>
        <v>268350280.77860001</v>
      </c>
      <c r="H61" s="50">
        <v>100</v>
      </c>
      <c r="I61">
        <v>3.7300000000000002E-7</v>
      </c>
    </row>
    <row r="62" spans="1:9" ht="18.899999999999999" thickTop="1" x14ac:dyDescent="0.5">
      <c r="G62" s="7" t="s">
        <v>10</v>
      </c>
    </row>
    <row r="63" spans="1:9" ht="17.600000000000001" x14ac:dyDescent="0.4">
      <c r="A63" s="106" t="s">
        <v>89</v>
      </c>
      <c r="B63" s="106"/>
      <c r="C63" s="106"/>
      <c r="D63" s="106"/>
      <c r="E63" s="106"/>
      <c r="F63" s="106"/>
      <c r="G63" s="106"/>
      <c r="H63" s="106"/>
    </row>
    <row r="64" spans="1:9" ht="19.75" x14ac:dyDescent="0.45">
      <c r="A64" s="107" t="s">
        <v>0</v>
      </c>
      <c r="B64" s="107"/>
      <c r="C64" s="107"/>
      <c r="D64" s="107"/>
      <c r="E64" s="107"/>
      <c r="F64" s="107"/>
      <c r="G64" s="107"/>
      <c r="H64" s="107"/>
    </row>
    <row r="65" spans="1:9" s="1" customFormat="1" x14ac:dyDescent="0.5">
      <c r="A65" s="108" t="s">
        <v>86</v>
      </c>
      <c r="B65" s="108"/>
      <c r="C65" s="108"/>
      <c r="D65" s="108"/>
      <c r="E65" s="108"/>
      <c r="F65" s="108"/>
      <c r="G65" s="108"/>
      <c r="H65" s="108"/>
    </row>
    <row r="66" spans="1:9" s="14" customFormat="1" ht="15.9" x14ac:dyDescent="0.45">
      <c r="A66" s="109" t="s">
        <v>87</v>
      </c>
      <c r="B66" s="109"/>
      <c r="C66" s="109"/>
      <c r="D66" s="109"/>
      <c r="E66" s="109"/>
      <c r="F66" s="109"/>
      <c r="G66" s="109"/>
      <c r="H66" s="109"/>
    </row>
    <row r="67" spans="1:9" s="14" customFormat="1" ht="15.9" x14ac:dyDescent="0.45">
      <c r="A67" s="109" t="s">
        <v>21</v>
      </c>
      <c r="B67" s="109"/>
      <c r="C67" s="109"/>
      <c r="D67" s="109"/>
      <c r="E67" s="109"/>
      <c r="F67" s="109"/>
      <c r="G67" s="109"/>
      <c r="H67" s="109"/>
    </row>
    <row r="68" spans="1:9" s="70" customFormat="1" ht="15.45" x14ac:dyDescent="0.4">
      <c r="A68" s="110" t="s">
        <v>88</v>
      </c>
      <c r="B68" s="110"/>
      <c r="C68" s="110"/>
      <c r="D68" s="110"/>
      <c r="E68" s="110"/>
      <c r="F68" s="110"/>
      <c r="G68" s="110"/>
      <c r="H68" s="110"/>
    </row>
    <row r="69" spans="1:9" x14ac:dyDescent="0.5">
      <c r="A69" s="2"/>
      <c r="B69" s="18"/>
      <c r="C69" s="99"/>
      <c r="D69" s="99"/>
      <c r="E69" s="2"/>
      <c r="F69" s="2"/>
      <c r="G69" s="2"/>
      <c r="H69" s="2"/>
    </row>
    <row r="70" spans="1:9" ht="14.6" x14ac:dyDescent="0.4">
      <c r="A70" s="89" t="s">
        <v>23</v>
      </c>
      <c r="B70" s="89"/>
      <c r="C70" s="89"/>
      <c r="D70" s="89"/>
      <c r="E70" s="89"/>
      <c r="F70" s="89"/>
      <c r="G70" s="89"/>
      <c r="H70" s="89"/>
    </row>
    <row r="71" spans="1:9" ht="15" thickBot="1" x14ac:dyDescent="0.45">
      <c r="A71" s="90"/>
      <c r="B71" s="90"/>
      <c r="C71" s="90"/>
      <c r="D71" s="90"/>
      <c r="E71" s="90"/>
      <c r="F71" s="90"/>
      <c r="G71" s="90"/>
      <c r="H71" s="90"/>
    </row>
    <row r="72" spans="1:9" ht="18" thickTop="1" x14ac:dyDescent="0.4">
      <c r="A72" s="100" t="s">
        <v>1</v>
      </c>
      <c r="B72" s="104" t="s">
        <v>2</v>
      </c>
      <c r="C72" s="102" t="s">
        <v>3</v>
      </c>
      <c r="D72" s="103"/>
      <c r="E72" s="103"/>
      <c r="F72" s="103"/>
      <c r="G72" s="103"/>
      <c r="H72" s="8"/>
    </row>
    <row r="73" spans="1:9" ht="18" thickBot="1" x14ac:dyDescent="0.45">
      <c r="A73" s="101"/>
      <c r="B73" s="105"/>
      <c r="C73" s="9" t="s">
        <v>4</v>
      </c>
      <c r="D73" s="9" t="s">
        <v>5</v>
      </c>
      <c r="E73" s="9" t="s">
        <v>6</v>
      </c>
      <c r="F73" s="9" t="s">
        <v>7</v>
      </c>
      <c r="G73" s="10" t="s">
        <v>25</v>
      </c>
      <c r="H73" s="11" t="s">
        <v>9</v>
      </c>
    </row>
    <row r="74" spans="1:9" s="21" customFormat="1" ht="18" thickTop="1" x14ac:dyDescent="0.45">
      <c r="A74" s="39">
        <v>1</v>
      </c>
      <c r="B74" s="36" t="s">
        <v>27</v>
      </c>
      <c r="C74" s="38">
        <v>4633896</v>
      </c>
      <c r="D74" s="37">
        <v>121419329.9241</v>
      </c>
      <c r="E74" s="38">
        <v>126714312.4927</v>
      </c>
      <c r="F74" s="37">
        <v>19208883</v>
      </c>
      <c r="G74" s="26">
        <f t="shared" ref="G74:G81" si="3">SUM(C74:F74)</f>
        <v>271976421.41680002</v>
      </c>
      <c r="H74" s="25">
        <f>0.000000311*G74</f>
        <v>84.58466706062481</v>
      </c>
    </row>
    <row r="75" spans="1:9" s="21" customFormat="1" ht="17.600000000000001" x14ac:dyDescent="0.45">
      <c r="A75" s="39">
        <v>2</v>
      </c>
      <c r="B75" s="36" t="s">
        <v>35</v>
      </c>
      <c r="C75" s="38">
        <v>9680386</v>
      </c>
      <c r="D75" s="37">
        <v>11743243.7761</v>
      </c>
      <c r="E75" s="38">
        <v>12865326.2612</v>
      </c>
      <c r="F75" s="37">
        <v>10430278</v>
      </c>
      <c r="G75" s="26">
        <f t="shared" si="3"/>
        <v>44719234.037300006</v>
      </c>
      <c r="H75" s="25">
        <f>0.000000311*G75</f>
        <v>13.907681785600303</v>
      </c>
      <c r="I75" s="45">
        <f>H74+H75</f>
        <v>98.492348846225113</v>
      </c>
    </row>
    <row r="76" spans="1:9" s="21" customFormat="1" ht="17.600000000000001" x14ac:dyDescent="0.45">
      <c r="A76" s="39">
        <v>3</v>
      </c>
      <c r="B76" s="36" t="s">
        <v>69</v>
      </c>
      <c r="C76" s="38">
        <v>3104137</v>
      </c>
      <c r="D76" s="37"/>
      <c r="E76" s="38"/>
      <c r="F76" s="37"/>
      <c r="G76" s="26">
        <f t="shared" si="3"/>
        <v>3104137</v>
      </c>
      <c r="H76" s="25">
        <f t="shared" ref="H76:H81" si="4">0.000000311*G76</f>
        <v>0.96538660700000001</v>
      </c>
    </row>
    <row r="77" spans="1:9" s="21" customFormat="1" ht="17.600000000000001" x14ac:dyDescent="0.45">
      <c r="A77" s="39">
        <v>4</v>
      </c>
      <c r="B77" s="36" t="s">
        <v>72</v>
      </c>
      <c r="C77" s="38"/>
      <c r="D77" s="37">
        <v>55800</v>
      </c>
      <c r="E77" s="38">
        <v>562933.15</v>
      </c>
      <c r="F77" s="37"/>
      <c r="G77" s="26">
        <f t="shared" si="3"/>
        <v>618733.15</v>
      </c>
      <c r="H77" s="25">
        <f t="shared" si="4"/>
        <v>0.19242600965000001</v>
      </c>
    </row>
    <row r="78" spans="1:9" s="21" customFormat="1" ht="17.600000000000001" x14ac:dyDescent="0.45">
      <c r="A78" s="39">
        <v>5</v>
      </c>
      <c r="B78" s="36" t="s">
        <v>82</v>
      </c>
      <c r="C78" s="38">
        <v>106049</v>
      </c>
      <c r="D78" s="37"/>
      <c r="E78" s="38"/>
      <c r="F78" s="37"/>
      <c r="G78" s="26">
        <f t="shared" si="3"/>
        <v>106049</v>
      </c>
      <c r="H78" s="25">
        <f t="shared" si="4"/>
        <v>3.2981239000000002E-2</v>
      </c>
    </row>
    <row r="79" spans="1:9" s="21" customFormat="1" ht="17.600000000000001" x14ac:dyDescent="0.45">
      <c r="A79" s="39">
        <v>6</v>
      </c>
      <c r="B79" s="36" t="s">
        <v>70</v>
      </c>
      <c r="C79" s="38">
        <v>84000</v>
      </c>
      <c r="D79" s="37"/>
      <c r="E79" s="38"/>
      <c r="F79" s="37"/>
      <c r="G79" s="26">
        <f t="shared" si="3"/>
        <v>84000</v>
      </c>
      <c r="H79" s="25">
        <f t="shared" si="4"/>
        <v>2.6124000000000001E-2</v>
      </c>
    </row>
    <row r="80" spans="1:9" s="21" customFormat="1" ht="17.600000000000001" x14ac:dyDescent="0.45">
      <c r="A80" s="39">
        <v>7</v>
      </c>
      <c r="B80" s="36" t="s">
        <v>71</v>
      </c>
      <c r="C80" s="38"/>
      <c r="D80" s="37"/>
      <c r="E80" s="38"/>
      <c r="F80" s="37">
        <v>1042</v>
      </c>
      <c r="G80" s="26">
        <f t="shared" si="3"/>
        <v>1042</v>
      </c>
      <c r="H80" s="25">
        <f t="shared" si="4"/>
        <v>3.2406200000000002E-4</v>
      </c>
    </row>
    <row r="81" spans="1:9" s="21" customFormat="1" ht="17.600000000000001" x14ac:dyDescent="0.45">
      <c r="A81" s="39">
        <v>8</v>
      </c>
      <c r="B81" s="36" t="s">
        <v>33</v>
      </c>
      <c r="C81" s="38"/>
      <c r="D81" s="37"/>
      <c r="E81" s="38"/>
      <c r="F81" s="37">
        <v>750</v>
      </c>
      <c r="G81" s="26">
        <f t="shared" si="3"/>
        <v>750</v>
      </c>
      <c r="H81" s="25">
        <f t="shared" si="4"/>
        <v>2.3325E-4</v>
      </c>
    </row>
    <row r="82" spans="1:9" s="21" customFormat="1" ht="17.600000000000001" x14ac:dyDescent="0.45">
      <c r="A82" s="39">
        <v>9</v>
      </c>
      <c r="B82" s="36" t="s">
        <v>29</v>
      </c>
      <c r="C82" s="38">
        <f t="shared" ref="C82:H82" si="5">SUM(C80:C81)</f>
        <v>0</v>
      </c>
      <c r="D82" s="38">
        <f t="shared" si="5"/>
        <v>0</v>
      </c>
      <c r="E82" s="38">
        <f t="shared" si="5"/>
        <v>0</v>
      </c>
      <c r="F82" s="38">
        <f t="shared" si="5"/>
        <v>1792</v>
      </c>
      <c r="G82" s="38">
        <f t="shared" si="5"/>
        <v>1792</v>
      </c>
      <c r="H82" s="25">
        <f t="shared" si="5"/>
        <v>5.5731200000000002E-4</v>
      </c>
    </row>
    <row r="83" spans="1:9" s="21" customFormat="1" ht="18" thickBot="1" x14ac:dyDescent="0.5">
      <c r="A83" s="17"/>
      <c r="B83" s="27" t="s">
        <v>19</v>
      </c>
      <c r="C83" s="28">
        <f>SUM(C74:C82)</f>
        <v>17608468</v>
      </c>
      <c r="D83" s="28">
        <f>SUM(D74:D82)</f>
        <v>133218373.70019999</v>
      </c>
      <c r="E83" s="28">
        <f>SUM(E74:E82)</f>
        <v>140142571.9039</v>
      </c>
      <c r="F83" s="28">
        <f>SUM(F74:F82)</f>
        <v>29642745</v>
      </c>
      <c r="G83" s="28">
        <f>SUM(G74:G82)</f>
        <v>320612158.60409999</v>
      </c>
      <c r="H83" s="46">
        <v>100</v>
      </c>
      <c r="I83" s="21">
        <f>0.000000311</f>
        <v>3.1100000000000002E-7</v>
      </c>
    </row>
    <row r="84" spans="1:9" ht="18.899999999999999" thickTop="1" x14ac:dyDescent="0.5"/>
    <row r="85" spans="1:9" ht="17.600000000000001" x14ac:dyDescent="0.4">
      <c r="A85" s="98" t="s">
        <v>24</v>
      </c>
      <c r="B85" s="98"/>
      <c r="C85" s="98"/>
      <c r="D85" s="98"/>
      <c r="E85" s="98"/>
      <c r="F85" s="98"/>
      <c r="G85" s="98"/>
      <c r="H85"/>
    </row>
    <row r="86" spans="1:9" ht="18" thickBot="1" x14ac:dyDescent="0.5">
      <c r="A86" s="12"/>
      <c r="B86" s="16"/>
      <c r="C86" s="13"/>
      <c r="D86" s="13"/>
      <c r="E86" s="13"/>
      <c r="F86" s="13"/>
      <c r="G86" s="13" t="s">
        <v>11</v>
      </c>
      <c r="H86" s="13"/>
    </row>
    <row r="87" spans="1:9" s="21" customFormat="1" thickTop="1" thickBot="1" x14ac:dyDescent="0.5">
      <c r="A87" s="22"/>
      <c r="B87" s="19" t="s">
        <v>12</v>
      </c>
      <c r="C87" s="23" t="s">
        <v>13</v>
      </c>
      <c r="D87" s="23" t="s">
        <v>14</v>
      </c>
      <c r="E87" s="23" t="s">
        <v>15</v>
      </c>
      <c r="F87" s="23" t="s">
        <v>16</v>
      </c>
      <c r="G87" s="47" t="s">
        <v>25</v>
      </c>
      <c r="H87" s="24" t="s">
        <v>18</v>
      </c>
    </row>
    <row r="88" spans="1:9" s="21" customFormat="1" ht="18" thickTop="1" x14ac:dyDescent="0.45">
      <c r="A88" s="52">
        <v>1</v>
      </c>
      <c r="B88" s="53" t="s">
        <v>83</v>
      </c>
      <c r="C88" s="54">
        <f>C61</f>
        <v>30964328.819499999</v>
      </c>
      <c r="D88" s="55">
        <f>D61</f>
        <v>80831883.760500029</v>
      </c>
      <c r="E88" s="55">
        <f>E61</f>
        <v>90985218.198599979</v>
      </c>
      <c r="F88" s="55">
        <f>F61</f>
        <v>65568850</v>
      </c>
      <c r="G88" s="56">
        <f>SUM(C88:F88)</f>
        <v>268350280.77860001</v>
      </c>
      <c r="H88" s="57"/>
    </row>
    <row r="89" spans="1:9" s="21" customFormat="1" ht="17.600000000000001" x14ac:dyDescent="0.45">
      <c r="A89" s="58">
        <v>2</v>
      </c>
      <c r="B89" s="59" t="s">
        <v>84</v>
      </c>
      <c r="C89" s="60">
        <f>C83</f>
        <v>17608468</v>
      </c>
      <c r="D89" s="61">
        <f>D83</f>
        <v>133218373.70019999</v>
      </c>
      <c r="E89" s="61">
        <f>E83</f>
        <v>140142571.9039</v>
      </c>
      <c r="F89" s="61">
        <f>F83</f>
        <v>29642745</v>
      </c>
      <c r="G89" s="62">
        <f>G83</f>
        <v>320612158.60409999</v>
      </c>
      <c r="H89" s="63"/>
    </row>
    <row r="90" spans="1:9" s="21" customFormat="1" ht="17.600000000000001" x14ac:dyDescent="0.45">
      <c r="A90" s="64">
        <v>3</v>
      </c>
      <c r="B90" s="65" t="s">
        <v>17</v>
      </c>
      <c r="C90" s="66">
        <f>SUM(C88:C89)</f>
        <v>48572796.819499999</v>
      </c>
      <c r="D90" s="66">
        <f>SUM(D88:D89)</f>
        <v>214050257.46070004</v>
      </c>
      <c r="E90" s="67">
        <f>SUM(E88:E89)</f>
        <v>231127790.10249996</v>
      </c>
      <c r="F90" s="66">
        <f>SUM(F88:F89)</f>
        <v>95211595</v>
      </c>
      <c r="G90" s="68">
        <f>SUM(G88:G89)</f>
        <v>588962439.38269997</v>
      </c>
      <c r="H90" s="69"/>
    </row>
    <row r="91" spans="1:9" s="21" customFormat="1" ht="18" thickBot="1" x14ac:dyDescent="0.5">
      <c r="A91" s="51">
        <v>4</v>
      </c>
      <c r="B91" s="20" t="s">
        <v>85</v>
      </c>
      <c r="C91" s="44">
        <f>C88-C89</f>
        <v>13355860.819499999</v>
      </c>
      <c r="D91" s="44">
        <f t="shared" ref="D91:G91" si="6">D88-D89</f>
        <v>-52386489.939699963</v>
      </c>
      <c r="E91" s="44">
        <f t="shared" si="6"/>
        <v>-49157353.705300018</v>
      </c>
      <c r="F91" s="44">
        <f t="shared" si="6"/>
        <v>35926105</v>
      </c>
      <c r="G91" s="44">
        <f t="shared" si="6"/>
        <v>-52261877.825499982</v>
      </c>
      <c r="H91" s="46"/>
    </row>
    <row r="92" spans="1:9" ht="18.899999999999999" thickTop="1" x14ac:dyDescent="0.5">
      <c r="G92" s="7" t="s">
        <v>10</v>
      </c>
    </row>
  </sheetData>
  <mergeCells count="23">
    <mergeCell ref="C7:D7"/>
    <mergeCell ref="A1:H1"/>
    <mergeCell ref="A2:H2"/>
    <mergeCell ref="A3:H3"/>
    <mergeCell ref="A4:H4"/>
    <mergeCell ref="A5:H5"/>
    <mergeCell ref="A6:H6"/>
    <mergeCell ref="A8:H9"/>
    <mergeCell ref="A10:A11"/>
    <mergeCell ref="C10:G10"/>
    <mergeCell ref="B10:B11"/>
    <mergeCell ref="A85:G85"/>
    <mergeCell ref="C69:D69"/>
    <mergeCell ref="A70:H71"/>
    <mergeCell ref="A72:A73"/>
    <mergeCell ref="C72:G72"/>
    <mergeCell ref="B72:B73"/>
    <mergeCell ref="A63:H63"/>
    <mergeCell ref="A64:H64"/>
    <mergeCell ref="A65:H65"/>
    <mergeCell ref="A66:H66"/>
    <mergeCell ref="A67:H67"/>
    <mergeCell ref="A68:H68"/>
  </mergeCells>
  <printOptions horizontalCentered="1"/>
  <pageMargins left="0.19685039370078741" right="0.19685039370078741" top="0.19685039370078741" bottom="0.19685039370078741" header="0.19685039370078741" footer="0.19685039370078741"/>
  <pageSetup paperSize="9" orientation="landscape" r:id="rId1"/>
  <rowBreaks count="1" manualBreakCount="1">
    <brk id="6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A7" sqref="A7:F7"/>
    </sheetView>
  </sheetViews>
  <sheetFormatPr defaultRowHeight="18.45" x14ac:dyDescent="0.5"/>
  <cols>
    <col min="1" max="1" width="7.15234375" customWidth="1"/>
    <col min="2" max="2" width="15.69140625" style="1" customWidth="1"/>
    <col min="3" max="3" width="38.84375" style="1" customWidth="1"/>
    <col min="4" max="4" width="11.3046875" style="1" customWidth="1"/>
    <col min="5" max="5" width="23.3828125" style="1" customWidth="1"/>
    <col min="6" max="6" width="20.4609375" style="1" customWidth="1"/>
    <col min="7" max="7" width="11.07421875" customWidth="1"/>
  </cols>
  <sheetData>
    <row r="1" spans="1:6" ht="17.600000000000001" x14ac:dyDescent="0.4">
      <c r="A1" s="71"/>
      <c r="B1" s="112" t="s">
        <v>100</v>
      </c>
      <c r="C1" s="112"/>
      <c r="D1" s="112"/>
      <c r="E1" s="112"/>
      <c r="F1" s="112"/>
    </row>
    <row r="2" spans="1:6" ht="19.75" x14ac:dyDescent="0.45">
      <c r="A2" s="71"/>
      <c r="B2" s="113" t="s">
        <v>0</v>
      </c>
      <c r="C2" s="113"/>
      <c r="D2" s="113"/>
      <c r="E2" s="113"/>
      <c r="F2" s="113"/>
    </row>
    <row r="3" spans="1:6" ht="15.45" x14ac:dyDescent="0.4">
      <c r="A3" s="71"/>
      <c r="B3" s="114" t="s">
        <v>90</v>
      </c>
      <c r="C3" s="114"/>
      <c r="D3" s="114"/>
      <c r="E3" s="114"/>
      <c r="F3" s="114"/>
    </row>
    <row r="4" spans="1:6" ht="15.45" x14ac:dyDescent="0.4">
      <c r="A4" s="71"/>
      <c r="B4" s="72"/>
      <c r="C4" s="111" t="s">
        <v>91</v>
      </c>
      <c r="D4" s="111"/>
      <c r="E4" s="111"/>
      <c r="F4" s="72"/>
    </row>
    <row r="5" spans="1:6" ht="15.45" x14ac:dyDescent="0.4">
      <c r="A5" s="111" t="s">
        <v>101</v>
      </c>
      <c r="B5" s="111"/>
      <c r="C5" s="111"/>
      <c r="D5" s="111"/>
      <c r="E5" s="111"/>
      <c r="F5" s="111"/>
    </row>
    <row r="6" spans="1:6" ht="15.45" x14ac:dyDescent="0.4">
      <c r="A6" s="111" t="s">
        <v>102</v>
      </c>
      <c r="B6" s="111"/>
      <c r="C6" s="111"/>
      <c r="D6" s="111"/>
      <c r="E6" s="111"/>
      <c r="F6" s="111"/>
    </row>
    <row r="7" spans="1:6" ht="15.45" x14ac:dyDescent="0.4">
      <c r="A7" s="111" t="s">
        <v>88</v>
      </c>
      <c r="B7" s="111"/>
      <c r="C7" s="111"/>
      <c r="D7" s="111"/>
      <c r="E7" s="111"/>
      <c r="F7" s="111"/>
    </row>
    <row r="8" spans="1:6" x14ac:dyDescent="0.5">
      <c r="A8" s="1"/>
      <c r="F8"/>
    </row>
    <row r="9" spans="1:6" x14ac:dyDescent="0.5">
      <c r="A9" s="73"/>
      <c r="B9" s="122" t="s">
        <v>92</v>
      </c>
      <c r="C9" s="122"/>
      <c r="D9" s="122"/>
      <c r="E9" s="122"/>
      <c r="F9" s="122"/>
    </row>
    <row r="10" spans="1:6" ht="18" thickBot="1" x14ac:dyDescent="0.45">
      <c r="A10" s="74"/>
      <c r="B10" s="123">
        <v>2017</v>
      </c>
      <c r="C10" s="123"/>
      <c r="D10" s="123"/>
      <c r="E10" s="123"/>
      <c r="F10" s="123"/>
    </row>
    <row r="11" spans="1:6" ht="18" thickTop="1" x14ac:dyDescent="0.4">
      <c r="A11" s="75" t="s">
        <v>1</v>
      </c>
      <c r="B11" s="124" t="s">
        <v>93</v>
      </c>
      <c r="C11" s="125"/>
      <c r="D11" s="126"/>
      <c r="E11" s="76" t="s">
        <v>94</v>
      </c>
      <c r="F11" s="77" t="s">
        <v>95</v>
      </c>
    </row>
    <row r="12" spans="1:6" ht="18" x14ac:dyDescent="0.45">
      <c r="A12" s="78">
        <v>1</v>
      </c>
      <c r="B12" s="115" t="s">
        <v>96</v>
      </c>
      <c r="C12" s="116"/>
      <c r="D12" s="117"/>
      <c r="E12" s="86">
        <v>214.02</v>
      </c>
      <c r="F12" s="79"/>
    </row>
    <row r="13" spans="1:6" ht="18" x14ac:dyDescent="0.45">
      <c r="A13" s="78">
        <v>2</v>
      </c>
      <c r="B13" s="115" t="s">
        <v>97</v>
      </c>
      <c r="C13" s="116"/>
      <c r="D13" s="117"/>
      <c r="E13" s="86">
        <v>211.1</v>
      </c>
      <c r="F13" s="80"/>
    </row>
    <row r="14" spans="1:6" ht="18" x14ac:dyDescent="0.45">
      <c r="A14" s="78">
        <v>3</v>
      </c>
      <c r="B14" s="115" t="s">
        <v>98</v>
      </c>
      <c r="C14" s="116"/>
      <c r="D14" s="117"/>
      <c r="E14" s="87">
        <f>SUM(E12:E13)</f>
        <v>425.12</v>
      </c>
      <c r="F14" s="81"/>
    </row>
    <row r="15" spans="1:6" thickBot="1" x14ac:dyDescent="0.5">
      <c r="A15" s="82">
        <v>4</v>
      </c>
      <c r="B15" s="118" t="s">
        <v>99</v>
      </c>
      <c r="C15" s="119"/>
      <c r="D15" s="120"/>
      <c r="E15" s="88">
        <f>E12-E13</f>
        <v>2.9200000000000159</v>
      </c>
      <c r="F15" s="83"/>
    </row>
    <row r="16" spans="1:6" ht="18.899999999999999" thickTop="1" x14ac:dyDescent="0.5">
      <c r="A16" s="84"/>
      <c r="B16" s="85"/>
      <c r="C16" s="85"/>
      <c r="D16" s="85"/>
      <c r="E16" s="121" t="s">
        <v>10</v>
      </c>
      <c r="F16" s="121"/>
    </row>
  </sheetData>
  <mergeCells count="15">
    <mergeCell ref="B14:D14"/>
    <mergeCell ref="B15:D15"/>
    <mergeCell ref="E16:F16"/>
    <mergeCell ref="A7:F7"/>
    <mergeCell ref="B9:F9"/>
    <mergeCell ref="B10:F10"/>
    <mergeCell ref="B11:D11"/>
    <mergeCell ref="B12:D12"/>
    <mergeCell ref="B13:D13"/>
    <mergeCell ref="A6:F6"/>
    <mergeCell ref="B1:F1"/>
    <mergeCell ref="B2:F2"/>
    <mergeCell ref="B3:F3"/>
    <mergeCell ref="C4:E4"/>
    <mergeCell ref="A5:F5"/>
  </mergeCells>
  <printOptions horizontalCentered="1"/>
  <pageMargins left="1.2598425196850394" right="1.2598425196850394" top="0.19685039370078741" bottom="0.19685039370078741" header="0.19685039370078741" footer="0.1968503937007874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ProductsExp-Imp Gh-Vietnam2017</vt:lpstr>
      <vt:lpstr>VN-the world 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Vietrade in Nigeria</dc:creator>
  <cp:lastModifiedBy>Hoang Tuan Viet</cp:lastModifiedBy>
  <cp:lastPrinted>2017-12-29T17:29:40Z</cp:lastPrinted>
  <dcterms:created xsi:type="dcterms:W3CDTF">2017-09-27T15:11:58Z</dcterms:created>
  <dcterms:modified xsi:type="dcterms:W3CDTF">2018-10-12T23:40:00Z</dcterms:modified>
</cp:coreProperties>
</file>