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wais PTA\Desktop\"/>
    </mc:Choice>
  </mc:AlternateContent>
  <bookViews>
    <workbookView xWindow="0" yWindow="0" windowWidth="2160" windowHeight="0" tabRatio="857"/>
  </bookViews>
  <sheets>
    <sheet name="STATISTICES (3)" sheetId="13" r:id="rId1"/>
  </sheets>
  <calcPr calcId="162913"/>
  <fileRecoveryPr autoRecover="0"/>
</workbook>
</file>

<file path=xl/calcChain.xml><?xml version="1.0" encoding="utf-8"?>
<calcChain xmlns="http://schemas.openxmlformats.org/spreadsheetml/2006/main">
  <c r="F24" i="13" l="1"/>
  <c r="I40" i="13" l="1"/>
  <c r="I27" i="13"/>
  <c r="I26" i="13"/>
  <c r="I25" i="13"/>
  <c r="I24" i="13"/>
  <c r="I22" i="13"/>
  <c r="I17" i="13"/>
  <c r="I16" i="13"/>
  <c r="I12" i="13"/>
  <c r="I11" i="13"/>
  <c r="J12" i="13" l="1"/>
  <c r="J27" i="13"/>
  <c r="J26" i="13"/>
  <c r="J25" i="13"/>
  <c r="J22" i="13"/>
  <c r="J17" i="13"/>
  <c r="J16" i="13"/>
  <c r="H27" i="13"/>
  <c r="H26" i="13"/>
  <c r="H25" i="13"/>
  <c r="H24" i="13"/>
  <c r="H22" i="13"/>
  <c r="H17" i="13"/>
  <c r="H16" i="13"/>
  <c r="H12" i="13"/>
  <c r="F40" i="13"/>
  <c r="F17" i="13"/>
  <c r="F12" i="13"/>
  <c r="F27" i="13"/>
  <c r="F26" i="13"/>
  <c r="F25" i="13"/>
  <c r="F22" i="13"/>
  <c r="F16" i="13"/>
  <c r="F11" i="13"/>
  <c r="J24" i="13" l="1"/>
  <c r="G43" i="13"/>
  <c r="E43" i="13"/>
  <c r="D43" i="13"/>
  <c r="H40" i="13"/>
  <c r="E33" i="13"/>
  <c r="D33" i="13"/>
  <c r="H11" i="13"/>
  <c r="F43" i="13" l="1"/>
  <c r="J40" i="13"/>
  <c r="I43" i="13"/>
  <c r="H33" i="13"/>
  <c r="J11" i="13"/>
  <c r="H43" i="13"/>
  <c r="K27" i="13" l="1"/>
  <c r="K12" i="13"/>
  <c r="K24" i="13"/>
  <c r="K22" i="13"/>
  <c r="K16" i="13"/>
  <c r="K25" i="13"/>
  <c r="K11" i="13"/>
  <c r="K17" i="13"/>
  <c r="K26" i="13"/>
  <c r="K40" i="13"/>
  <c r="K43" i="13" s="1"/>
  <c r="J43" i="13"/>
  <c r="K33" i="13" l="1"/>
  <c r="I33" i="13" l="1"/>
  <c r="J33" i="13" s="1"/>
  <c r="G33" i="13"/>
  <c r="F33" i="13" l="1"/>
</calcChain>
</file>

<file path=xl/sharedStrings.xml><?xml version="1.0" encoding="utf-8"?>
<sst xmlns="http://schemas.openxmlformats.org/spreadsheetml/2006/main" count="66" uniqueCount="49">
  <si>
    <t>DATE</t>
  </si>
  <si>
    <t>RWANDA</t>
  </si>
  <si>
    <t>KENYA</t>
  </si>
  <si>
    <t>BURUNDI</t>
  </si>
  <si>
    <t>INDONESIA</t>
  </si>
  <si>
    <t>CHINA</t>
  </si>
  <si>
    <t>MALAWI</t>
  </si>
  <si>
    <t>TANZANIA</t>
  </si>
  <si>
    <t>UGANDA</t>
  </si>
  <si>
    <t>VIETNAM</t>
  </si>
  <si>
    <t>BANGLADESH</t>
  </si>
  <si>
    <t>SRILANKA</t>
  </si>
  <si>
    <t>UAE</t>
  </si>
  <si>
    <t>ETHIOPIA</t>
  </si>
  <si>
    <t>MOZAMBIQUE</t>
  </si>
  <si>
    <t>AUSTRALIA</t>
  </si>
  <si>
    <t>AFRICA</t>
  </si>
  <si>
    <r>
      <rPr>
        <b/>
        <u/>
        <sz val="28"/>
        <rFont val="Garamond"/>
        <family val="1"/>
      </rPr>
      <t>P</t>
    </r>
    <r>
      <rPr>
        <b/>
        <u/>
        <sz val="22"/>
        <rFont val="Garamond"/>
        <family val="1"/>
      </rPr>
      <t xml:space="preserve">AKISTAN </t>
    </r>
    <r>
      <rPr>
        <b/>
        <u/>
        <sz val="28"/>
        <rFont val="Garamond"/>
        <family val="1"/>
      </rPr>
      <t>T</t>
    </r>
    <r>
      <rPr>
        <b/>
        <u/>
        <sz val="22"/>
        <rFont val="Garamond"/>
        <family val="1"/>
      </rPr>
      <t xml:space="preserve">EA </t>
    </r>
    <r>
      <rPr>
        <b/>
        <u/>
        <sz val="28"/>
        <rFont val="Garamond"/>
        <family val="1"/>
      </rPr>
      <t>A</t>
    </r>
    <r>
      <rPr>
        <b/>
        <u/>
        <sz val="22"/>
        <rFont val="Garamond"/>
        <family val="1"/>
      </rPr>
      <t>SSOCIATION</t>
    </r>
  </si>
  <si>
    <t>4th FLOOR PARACHA CHAMBER PLOT # NP-12/81 AMMIR SING ST. JODIA BAZAR  KARACHI. PAKISTAN</t>
  </si>
  <si>
    <t>Tel #. 021-32544433   E.mail pta@outlook.com</t>
  </si>
  <si>
    <t>https://pakistanteaassociation.org</t>
  </si>
  <si>
    <t xml:space="preserve">BLACK TEA  </t>
  </si>
  <si>
    <t>S/NO</t>
  </si>
  <si>
    <t xml:space="preserve">ORIGIN </t>
  </si>
  <si>
    <t xml:space="preserve">PKGS </t>
  </si>
  <si>
    <t>NET KGS</t>
  </si>
  <si>
    <t>US $ AVERAGE</t>
  </si>
  <si>
    <t>VALUE US $</t>
  </si>
  <si>
    <t>PAK RUPEES</t>
  </si>
  <si>
    <t>AVERAGE PKR</t>
  </si>
  <si>
    <t>%</t>
  </si>
  <si>
    <t>ARGENTINE</t>
  </si>
  <si>
    <t>CONGO</t>
  </si>
  <si>
    <t>INDIA</t>
  </si>
  <si>
    <t>MADGASCAR</t>
  </si>
  <si>
    <t>NEPAL</t>
  </si>
  <si>
    <t>ZIMBABWE</t>
  </si>
  <si>
    <t>P. N. GUINEA</t>
  </si>
  <si>
    <t>U.K.</t>
  </si>
  <si>
    <t>TOTAL</t>
  </si>
  <si>
    <t xml:space="preserve">         GREEN TEA</t>
  </si>
  <si>
    <t>U.K</t>
  </si>
  <si>
    <t>KEY:</t>
  </si>
  <si>
    <t>NBP USD RATE :</t>
  </si>
  <si>
    <t>CHECKED BY</t>
  </si>
  <si>
    <t>Muhammad Owais Patni</t>
  </si>
  <si>
    <t>IMPORT STATISTICS FOR THE MONTH OF APRIL 2026</t>
  </si>
  <si>
    <t>1 usd =279.20   PKR</t>
  </si>
  <si>
    <t>https://www.nbp.com.pk/RateSheetFiles/NBP-RateSheet-30-04-2026.pdf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</si>
</sst>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7" formatCode="&quot;$&quot;#,##0.00_);\(&quot;$&quot;#,##0.00\)"/>
    <numFmt numFmtId="43" formatCode="_(* #,##0.00_);_(* \(#,##0.00\);_(* &quot;-&quot;??_);_(@_)"/>
    <numFmt numFmtId="164" formatCode="_(* #,##0_);_(* \(#,##0\);_(* &quot;-&quot;??_);_(@_)"/>
    <numFmt numFmtId="165" formatCode="[$-F800]dddd\,\ mmmm\ dd\,\ yyyy"/>
    <numFmt numFmtId="166" formatCode="[$PKR]\ #,##0.00"/>
    <numFmt numFmtId="167" formatCode="_([$KGS]\ * #,##0.00_);_([$KGS]\ * \(#,##0.00\);_([$KGS]\ * &quot;-&quot;??_);_(@_)"/>
    <numFmt numFmtId="168" formatCode="[$PKR]\ #,##0.00_);\([$PKR]\ #,##0.00\)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</font>
    <font>
      <b/>
      <i/>
      <sz val="10"/>
      <name val="Arial"/>
      <family val="2"/>
    </font>
    <font>
      <b/>
      <i/>
      <sz val="22"/>
      <color theme="9" tint="-0.249977111117893"/>
      <name val="Arial"/>
      <family val="2"/>
    </font>
    <font>
      <b/>
      <u/>
      <sz val="22"/>
      <name val="Garamond"/>
      <family val="1"/>
    </font>
    <font>
      <b/>
      <u/>
      <sz val="28"/>
      <name val="Garamond"/>
      <family val="1"/>
    </font>
    <font>
      <b/>
      <sz val="12"/>
      <name val="Garamond"/>
      <family val="1"/>
    </font>
    <font>
      <u/>
      <sz val="10"/>
      <color indexed="12"/>
      <name val="Arial"/>
      <family val="2"/>
    </font>
    <font>
      <b/>
      <u/>
      <sz val="12"/>
      <name val="Garamond"/>
      <family val="1"/>
    </font>
    <font>
      <b/>
      <i/>
      <sz val="16"/>
      <name val="Arial"/>
      <family val="2"/>
    </font>
    <font>
      <b/>
      <i/>
      <sz val="8"/>
      <name val="Arial"/>
      <family val="2"/>
    </font>
    <font>
      <b/>
      <i/>
      <sz val="10"/>
      <name val="Arial Narrow"/>
      <family val="2"/>
    </font>
    <font>
      <b/>
      <i/>
      <sz val="16"/>
      <name val="Arial Narrow"/>
      <family val="2"/>
    </font>
    <font>
      <b/>
      <sz val="10"/>
      <name val="Cambria"/>
      <family val="2"/>
      <scheme val="major"/>
    </font>
    <font>
      <b/>
      <i/>
      <sz val="10"/>
      <name val="Cambria"/>
      <family val="2"/>
      <scheme val="maj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1">
    <xf numFmtId="0" fontId="0" fillId="0" borderId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4" fillId="0" borderId="0"/>
    <xf numFmtId="0" fontId="3" fillId="0" borderId="0"/>
    <xf numFmtId="0" fontId="7" fillId="0" borderId="0"/>
    <xf numFmtId="0" fontId="1" fillId="0" borderId="0"/>
    <xf numFmtId="0" fontId="2" fillId="0" borderId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43" fontId="8" fillId="0" borderId="0" applyFont="0" applyFill="0" applyBorder="0" applyAlignment="0" applyProtection="0"/>
  </cellStyleXfs>
  <cellXfs count="122">
    <xf numFmtId="0" fontId="0" fillId="0" borderId="0" xfId="0"/>
    <xf numFmtId="2" fontId="9" fillId="0" borderId="0" xfId="15" applyNumberFormat="1" applyFont="1" applyFill="1" applyBorder="1" applyAlignment="1">
      <alignment horizontal="left"/>
    </xf>
    <xf numFmtId="164" fontId="9" fillId="0" borderId="0" xfId="16" applyNumberFormat="1" applyFont="1" applyFill="1" applyBorder="1" applyAlignment="1">
      <alignment horizontal="left"/>
    </xf>
    <xf numFmtId="43" fontId="9" fillId="0" borderId="0" xfId="16" applyFont="1" applyFill="1" applyBorder="1" applyAlignment="1">
      <alignment horizontal="right"/>
    </xf>
    <xf numFmtId="43" fontId="9" fillId="0" borderId="0" xfId="17" applyFont="1" applyFill="1" applyBorder="1" applyAlignment="1"/>
    <xf numFmtId="164" fontId="9" fillId="0" borderId="0" xfId="18" applyNumberFormat="1" applyFont="1" applyFill="1" applyBorder="1" applyAlignment="1"/>
    <xf numFmtId="164" fontId="9" fillId="0" borderId="0" xfId="18" applyNumberFormat="1" applyFont="1" applyFill="1" applyBorder="1" applyAlignment="1">
      <alignment horizontal="left"/>
    </xf>
    <xf numFmtId="43" fontId="9" fillId="0" borderId="0" xfId="17" applyFont="1" applyFill="1" applyBorder="1" applyAlignment="1">
      <alignment horizontal="left"/>
    </xf>
    <xf numFmtId="43" fontId="9" fillId="0" borderId="0" xfId="17" applyFont="1" applyFill="1" applyBorder="1" applyAlignment="1">
      <alignment horizontal="center"/>
    </xf>
    <xf numFmtId="0" fontId="0" fillId="0" borderId="0" xfId="0" applyFill="1"/>
    <xf numFmtId="2" fontId="10" fillId="0" borderId="0" xfId="15" applyNumberFormat="1" applyFont="1" applyFill="1" applyBorder="1" applyAlignment="1"/>
    <xf numFmtId="2" fontId="9" fillId="0" borderId="0" xfId="15" applyNumberFormat="1" applyFont="1" applyFill="1" applyBorder="1" applyAlignment="1"/>
    <xf numFmtId="2" fontId="16" fillId="0" borderId="0" xfId="15" applyNumberFormat="1" applyFont="1" applyFill="1" applyBorder="1" applyAlignment="1">
      <alignment horizontal="left"/>
    </xf>
    <xf numFmtId="2" fontId="17" fillId="0" borderId="0" xfId="15" applyNumberFormat="1" applyFont="1" applyFill="1" applyBorder="1" applyAlignment="1">
      <alignment horizontal="left"/>
    </xf>
    <xf numFmtId="164" fontId="17" fillId="0" borderId="0" xfId="16" applyNumberFormat="1" applyFont="1" applyFill="1" applyBorder="1" applyAlignment="1">
      <alignment horizontal="left"/>
    </xf>
    <xf numFmtId="43" fontId="9" fillId="0" borderId="0" xfId="16" applyFont="1" applyFill="1"/>
    <xf numFmtId="43" fontId="17" fillId="0" borderId="0" xfId="17" applyFont="1" applyFill="1" applyBorder="1" applyAlignment="1"/>
    <xf numFmtId="164" fontId="17" fillId="0" borderId="0" xfId="18" applyNumberFormat="1" applyFont="1" applyFill="1" applyBorder="1" applyAlignment="1"/>
    <xf numFmtId="164" fontId="17" fillId="0" borderId="0" xfId="18" applyNumberFormat="1" applyFont="1" applyFill="1" applyBorder="1" applyAlignment="1">
      <alignment horizontal="left"/>
    </xf>
    <xf numFmtId="43" fontId="17" fillId="0" borderId="0" xfId="17" applyFont="1" applyFill="1" applyBorder="1" applyAlignment="1">
      <alignment horizontal="left"/>
    </xf>
    <xf numFmtId="43" fontId="17" fillId="0" borderId="0" xfId="17" applyFont="1" applyFill="1" applyBorder="1" applyAlignment="1">
      <alignment horizontal="center"/>
    </xf>
    <xf numFmtId="1" fontId="18" fillId="0" borderId="24" xfId="15" applyNumberFormat="1" applyFont="1" applyFill="1" applyBorder="1" applyAlignment="1">
      <alignment horizontal="center"/>
    </xf>
    <xf numFmtId="2" fontId="18" fillId="0" borderId="25" xfId="15" applyNumberFormat="1" applyFont="1" applyFill="1" applyBorder="1" applyAlignment="1">
      <alignment horizontal="center"/>
    </xf>
    <xf numFmtId="164" fontId="18" fillId="0" borderId="26" xfId="16" applyNumberFormat="1" applyFont="1" applyFill="1" applyBorder="1" applyAlignment="1">
      <alignment horizontal="center"/>
    </xf>
    <xf numFmtId="43" fontId="18" fillId="0" borderId="11" xfId="16" applyFont="1" applyFill="1" applyBorder="1" applyAlignment="1">
      <alignment horizontal="center"/>
    </xf>
    <xf numFmtId="43" fontId="18" fillId="0" borderId="11" xfId="17" applyFont="1" applyFill="1" applyBorder="1" applyAlignment="1">
      <alignment horizontal="center"/>
    </xf>
    <xf numFmtId="164" fontId="18" fillId="0" borderId="11" xfId="18" applyNumberFormat="1" applyFont="1" applyFill="1" applyBorder="1" applyAlignment="1">
      <alignment horizontal="center"/>
    </xf>
    <xf numFmtId="43" fontId="18" fillId="0" borderId="5" xfId="17" applyFont="1" applyFill="1" applyBorder="1" applyAlignment="1">
      <alignment horizontal="center"/>
    </xf>
    <xf numFmtId="1" fontId="18" fillId="0" borderId="27" xfId="15" applyNumberFormat="1" applyFont="1" applyFill="1" applyBorder="1" applyAlignment="1">
      <alignment horizontal="center"/>
    </xf>
    <xf numFmtId="2" fontId="18" fillId="0" borderId="28" xfId="15" applyNumberFormat="1" applyFont="1" applyFill="1" applyBorder="1" applyAlignment="1">
      <alignment horizontal="center"/>
    </xf>
    <xf numFmtId="164" fontId="18" fillId="0" borderId="15" xfId="16" applyNumberFormat="1" applyFont="1" applyFill="1" applyBorder="1" applyAlignment="1">
      <alignment horizontal="center"/>
    </xf>
    <xf numFmtId="43" fontId="18" fillId="0" borderId="12" xfId="16" applyFont="1" applyFill="1" applyBorder="1" applyAlignment="1">
      <alignment horizontal="center"/>
    </xf>
    <xf numFmtId="7" fontId="18" fillId="0" borderId="12" xfId="20" applyNumberFormat="1" applyFont="1" applyFill="1" applyBorder="1" applyAlignment="1">
      <alignment horizontal="center"/>
    </xf>
    <xf numFmtId="43" fontId="18" fillId="0" borderId="12" xfId="20" applyFont="1" applyFill="1" applyBorder="1" applyAlignment="1">
      <alignment horizontal="center"/>
    </xf>
    <xf numFmtId="166" fontId="18" fillId="0" borderId="12" xfId="17" applyNumberFormat="1" applyFont="1" applyFill="1" applyBorder="1" applyAlignment="1">
      <alignment horizontal="center"/>
    </xf>
    <xf numFmtId="43" fontId="18" fillId="0" borderId="3" xfId="17" applyFont="1" applyFill="1" applyBorder="1" applyAlignment="1">
      <alignment horizontal="center"/>
    </xf>
    <xf numFmtId="164" fontId="18" fillId="0" borderId="15" xfId="16" applyNumberFormat="1" applyFont="1" applyFill="1" applyBorder="1" applyAlignment="1"/>
    <xf numFmtId="0" fontId="18" fillId="0" borderId="28" xfId="15" applyFont="1" applyFill="1" applyBorder="1" applyAlignment="1">
      <alignment horizontal="center"/>
    </xf>
    <xf numFmtId="43" fontId="18" fillId="0" borderId="3" xfId="17" applyNumberFormat="1" applyFont="1" applyFill="1" applyBorder="1" applyAlignment="1">
      <alignment horizontal="center"/>
    </xf>
    <xf numFmtId="1" fontId="18" fillId="0" borderId="1" xfId="15" applyNumberFormat="1" applyFont="1" applyFill="1" applyBorder="1" applyAlignment="1">
      <alignment horizontal="center"/>
    </xf>
    <xf numFmtId="2" fontId="18" fillId="0" borderId="12" xfId="15" applyNumberFormat="1" applyFont="1" applyFill="1" applyBorder="1" applyAlignment="1">
      <alignment horizontal="center"/>
    </xf>
    <xf numFmtId="164" fontId="18" fillId="0" borderId="12" xfId="16" applyNumberFormat="1" applyFont="1" applyFill="1" applyBorder="1" applyAlignment="1">
      <alignment horizontal="center"/>
    </xf>
    <xf numFmtId="1" fontId="18" fillId="0" borderId="29" xfId="15" applyNumberFormat="1" applyFont="1" applyFill="1" applyBorder="1" applyAlignment="1">
      <alignment horizontal="center"/>
    </xf>
    <xf numFmtId="2" fontId="18" fillId="0" borderId="14" xfId="15" applyNumberFormat="1" applyFont="1" applyFill="1" applyBorder="1" applyAlignment="1">
      <alignment horizontal="center"/>
    </xf>
    <xf numFmtId="164" fontId="18" fillId="0" borderId="14" xfId="16" applyNumberFormat="1" applyFont="1" applyFill="1" applyBorder="1" applyAlignment="1">
      <alignment horizontal="center"/>
    </xf>
    <xf numFmtId="43" fontId="18" fillId="0" borderId="14" xfId="16" applyFont="1" applyFill="1" applyBorder="1" applyAlignment="1">
      <alignment horizontal="center"/>
    </xf>
    <xf numFmtId="1" fontId="18" fillId="0" borderId="30" xfId="15" applyNumberFormat="1" applyFont="1" applyFill="1" applyBorder="1" applyAlignment="1">
      <alignment horizontal="center"/>
    </xf>
    <xf numFmtId="2" fontId="18" fillId="0" borderId="0" xfId="15" applyNumberFormat="1" applyFont="1" applyFill="1" applyBorder="1" applyAlignment="1">
      <alignment horizontal="center"/>
    </xf>
    <xf numFmtId="164" fontId="18" fillId="0" borderId="21" xfId="16" applyNumberFormat="1" applyFont="1" applyFill="1" applyBorder="1" applyAlignment="1">
      <alignment horizontal="center"/>
    </xf>
    <xf numFmtId="43" fontId="18" fillId="0" borderId="31" xfId="16" applyFont="1" applyFill="1" applyBorder="1" applyAlignment="1">
      <alignment horizontal="center"/>
    </xf>
    <xf numFmtId="7" fontId="18" fillId="0" borderId="12" xfId="18" applyNumberFormat="1" applyFont="1" applyFill="1" applyBorder="1" applyAlignment="1">
      <alignment horizontal="center"/>
    </xf>
    <xf numFmtId="1" fontId="18" fillId="0" borderId="32" xfId="15" applyNumberFormat="1" applyFont="1" applyFill="1" applyBorder="1" applyAlignment="1">
      <alignment horizontal="center"/>
    </xf>
    <xf numFmtId="2" fontId="18" fillId="0" borderId="6" xfId="15" applyNumberFormat="1" applyFont="1" applyFill="1" applyBorder="1" applyAlignment="1">
      <alignment horizontal="center"/>
    </xf>
    <xf numFmtId="164" fontId="18" fillId="0" borderId="33" xfId="16" applyNumberFormat="1" applyFont="1" applyFill="1" applyBorder="1" applyAlignment="1">
      <alignment horizontal="center"/>
    </xf>
    <xf numFmtId="167" fontId="18" fillId="0" borderId="34" xfId="16" applyNumberFormat="1" applyFont="1" applyFill="1" applyBorder="1" applyAlignment="1">
      <alignment horizontal="center"/>
    </xf>
    <xf numFmtId="7" fontId="18" fillId="0" borderId="34" xfId="16" applyNumberFormat="1" applyFont="1" applyFill="1" applyBorder="1" applyAlignment="1">
      <alignment horizontal="center"/>
    </xf>
    <xf numFmtId="43" fontId="18" fillId="0" borderId="34" xfId="18" applyNumberFormat="1" applyFont="1" applyFill="1" applyBorder="1" applyAlignment="1">
      <alignment horizontal="center"/>
    </xf>
    <xf numFmtId="167" fontId="18" fillId="0" borderId="34" xfId="18" applyNumberFormat="1" applyFont="1" applyFill="1" applyBorder="1" applyAlignment="1">
      <alignment horizontal="center"/>
    </xf>
    <xf numFmtId="166" fontId="18" fillId="0" borderId="34" xfId="18" applyNumberFormat="1" applyFont="1" applyFill="1" applyBorder="1" applyAlignment="1">
      <alignment horizontal="center"/>
    </xf>
    <xf numFmtId="164" fontId="18" fillId="0" borderId="10" xfId="17" applyNumberFormat="1" applyFont="1" applyFill="1" applyBorder="1" applyAlignment="1">
      <alignment horizontal="center"/>
    </xf>
    <xf numFmtId="1" fontId="18" fillId="0" borderId="0" xfId="15" applyNumberFormat="1" applyFont="1" applyFill="1" applyBorder="1" applyAlignment="1">
      <alignment horizontal="center"/>
    </xf>
    <xf numFmtId="0" fontId="18" fillId="0" borderId="0" xfId="15" applyFont="1" applyFill="1" applyBorder="1" applyAlignment="1">
      <alignment horizontal="center"/>
    </xf>
    <xf numFmtId="164" fontId="18" fillId="0" borderId="0" xfId="16" applyNumberFormat="1" applyFont="1" applyFill="1" applyBorder="1" applyAlignment="1">
      <alignment horizontal="center"/>
    </xf>
    <xf numFmtId="43" fontId="18" fillId="0" borderId="0" xfId="16" applyFont="1" applyFill="1" applyBorder="1" applyAlignment="1">
      <alignment horizontal="center"/>
    </xf>
    <xf numFmtId="43" fontId="18" fillId="0" borderId="0" xfId="17" applyFont="1" applyFill="1" applyBorder="1" applyAlignment="1">
      <alignment horizontal="center"/>
    </xf>
    <xf numFmtId="164" fontId="18" fillId="0" borderId="0" xfId="18" applyNumberFormat="1" applyFont="1" applyFill="1" applyBorder="1" applyAlignment="1">
      <alignment horizontal="center"/>
    </xf>
    <xf numFmtId="1" fontId="19" fillId="0" borderId="0" xfId="15" applyNumberFormat="1" applyFont="1" applyFill="1" applyBorder="1" applyAlignment="1">
      <alignment horizontal="center"/>
    </xf>
    <xf numFmtId="1" fontId="18" fillId="0" borderId="9" xfId="15" applyNumberFormat="1" applyFont="1" applyFill="1" applyBorder="1" applyAlignment="1">
      <alignment horizontal="center"/>
    </xf>
    <xf numFmtId="2" fontId="18" fillId="0" borderId="10" xfId="15" applyNumberFormat="1" applyFont="1" applyFill="1" applyBorder="1" applyAlignment="1">
      <alignment horizontal="center"/>
    </xf>
    <xf numFmtId="43" fontId="18" fillId="0" borderId="34" xfId="16" applyFont="1" applyFill="1" applyBorder="1" applyAlignment="1">
      <alignment horizontal="center"/>
    </xf>
    <xf numFmtId="43" fontId="18" fillId="0" borderId="34" xfId="17" applyFont="1" applyFill="1" applyBorder="1" applyAlignment="1">
      <alignment horizontal="center"/>
    </xf>
    <xf numFmtId="164" fontId="18" fillId="0" borderId="34" xfId="18" applyNumberFormat="1" applyFont="1" applyFill="1" applyBorder="1" applyAlignment="1">
      <alignment horizontal="center"/>
    </xf>
    <xf numFmtId="43" fontId="18" fillId="0" borderId="10" xfId="17" applyFont="1" applyFill="1" applyBorder="1" applyAlignment="1">
      <alignment horizontal="center"/>
    </xf>
    <xf numFmtId="1" fontId="18" fillId="0" borderId="35" xfId="15" applyNumberFormat="1" applyFont="1" applyFill="1" applyBorder="1" applyAlignment="1">
      <alignment horizontal="center"/>
    </xf>
    <xf numFmtId="2" fontId="18" fillId="0" borderId="8" xfId="15" applyNumberFormat="1" applyFont="1" applyFill="1" applyBorder="1" applyAlignment="1">
      <alignment horizontal="center"/>
    </xf>
    <xf numFmtId="164" fontId="18" fillId="0" borderId="23" xfId="16" applyNumberFormat="1" applyFont="1" applyFill="1" applyBorder="1" applyAlignment="1">
      <alignment horizontal="center"/>
    </xf>
    <xf numFmtId="43" fontId="18" fillId="0" borderId="16" xfId="16" applyFont="1" applyFill="1" applyBorder="1" applyAlignment="1">
      <alignment horizontal="center"/>
    </xf>
    <xf numFmtId="2" fontId="18" fillId="0" borderId="3" xfId="15" applyNumberFormat="1" applyFont="1" applyFill="1" applyBorder="1" applyAlignment="1">
      <alignment horizontal="center"/>
    </xf>
    <xf numFmtId="168" fontId="18" fillId="0" borderId="12" xfId="17" applyNumberFormat="1" applyFont="1" applyFill="1" applyBorder="1" applyAlignment="1">
      <alignment horizontal="center"/>
    </xf>
    <xf numFmtId="164" fontId="18" fillId="0" borderId="3" xfId="17" applyNumberFormat="1" applyFont="1" applyFill="1" applyBorder="1" applyAlignment="1">
      <alignment horizontal="center"/>
    </xf>
    <xf numFmtId="7" fontId="18" fillId="0" borderId="12" xfId="17" applyNumberFormat="1" applyFont="1" applyFill="1" applyBorder="1" applyAlignment="1">
      <alignment horizontal="center"/>
    </xf>
    <xf numFmtId="43" fontId="18" fillId="0" borderId="12" xfId="18" applyFont="1" applyFill="1" applyBorder="1" applyAlignment="1">
      <alignment horizontal="center"/>
    </xf>
    <xf numFmtId="1" fontId="18" fillId="0" borderId="2" xfId="15" applyNumberFormat="1" applyFont="1" applyFill="1" applyBorder="1" applyAlignment="1">
      <alignment horizontal="center"/>
    </xf>
    <xf numFmtId="2" fontId="18" fillId="0" borderId="13" xfId="15" applyNumberFormat="1" applyFont="1" applyFill="1" applyBorder="1" applyAlignment="1">
      <alignment horizontal="center"/>
    </xf>
    <xf numFmtId="164" fontId="18" fillId="0" borderId="13" xfId="16" applyNumberFormat="1" applyFont="1" applyFill="1" applyBorder="1" applyAlignment="1">
      <alignment horizontal="center"/>
    </xf>
    <xf numFmtId="43" fontId="18" fillId="0" borderId="13" xfId="16" applyFont="1" applyFill="1" applyBorder="1" applyAlignment="1">
      <alignment horizontal="center"/>
    </xf>
    <xf numFmtId="7" fontId="18" fillId="0" borderId="13" xfId="17" applyNumberFormat="1" applyFont="1" applyFill="1" applyBorder="1" applyAlignment="1">
      <alignment horizontal="center"/>
    </xf>
    <xf numFmtId="7" fontId="18" fillId="0" borderId="13" xfId="18" applyNumberFormat="1" applyFont="1" applyFill="1" applyBorder="1" applyAlignment="1">
      <alignment horizontal="center"/>
    </xf>
    <xf numFmtId="43" fontId="18" fillId="0" borderId="13" xfId="18" applyFont="1" applyFill="1" applyBorder="1" applyAlignment="1">
      <alignment horizontal="center"/>
    </xf>
    <xf numFmtId="168" fontId="18" fillId="0" borderId="13" xfId="17" applyNumberFormat="1" applyFont="1" applyFill="1" applyBorder="1" applyAlignment="1">
      <alignment horizontal="center"/>
    </xf>
    <xf numFmtId="43" fontId="18" fillId="0" borderId="4" xfId="17" applyFont="1" applyFill="1" applyBorder="1" applyAlignment="1">
      <alignment horizontal="center"/>
    </xf>
    <xf numFmtId="7" fontId="18" fillId="0" borderId="34" xfId="17" applyNumberFormat="1" applyFont="1" applyFill="1" applyBorder="1" applyAlignment="1">
      <alignment horizontal="center"/>
    </xf>
    <xf numFmtId="7" fontId="18" fillId="0" borderId="34" xfId="18" applyNumberFormat="1" applyFont="1" applyFill="1" applyBorder="1" applyAlignment="1">
      <alignment horizontal="center"/>
    </xf>
    <xf numFmtId="168" fontId="18" fillId="0" borderId="34" xfId="18" applyNumberFormat="1" applyFont="1" applyFill="1" applyBorder="1" applyAlignment="1">
      <alignment horizontal="center"/>
    </xf>
    <xf numFmtId="168" fontId="18" fillId="0" borderId="34" xfId="17" applyNumberFormat="1" applyFont="1" applyFill="1" applyBorder="1" applyAlignment="1">
      <alignment horizontal="center"/>
    </xf>
    <xf numFmtId="164" fontId="0" fillId="0" borderId="0" xfId="16" applyNumberFormat="1" applyFont="1" applyFill="1"/>
    <xf numFmtId="43" fontId="0" fillId="0" borderId="0" xfId="16" applyFont="1" applyFill="1"/>
    <xf numFmtId="0" fontId="0" fillId="0" borderId="0" xfId="0" applyFill="1" applyAlignment="1">
      <alignment horizontal="center"/>
    </xf>
    <xf numFmtId="164" fontId="0" fillId="0" borderId="0" xfId="18" applyNumberFormat="1" applyFont="1" applyFill="1"/>
    <xf numFmtId="0" fontId="20" fillId="0" borderId="12" xfId="0" applyFont="1" applyFill="1" applyBorder="1"/>
    <xf numFmtId="164" fontId="20" fillId="0" borderId="12" xfId="16" applyNumberFormat="1" applyFont="1" applyFill="1" applyBorder="1"/>
    <xf numFmtId="165" fontId="20" fillId="0" borderId="12" xfId="16" applyNumberFormat="1" applyFont="1" applyFill="1" applyBorder="1"/>
    <xf numFmtId="164" fontId="9" fillId="0" borderId="32" xfId="16" applyNumberFormat="1" applyFont="1" applyFill="1" applyBorder="1"/>
    <xf numFmtId="164" fontId="9" fillId="0" borderId="36" xfId="18" applyNumberFormat="1" applyFont="1" applyFill="1" applyBorder="1"/>
    <xf numFmtId="15" fontId="9" fillId="0" borderId="37" xfId="0" applyNumberFormat="1" applyFont="1" applyFill="1" applyBorder="1"/>
    <xf numFmtId="0" fontId="14" fillId="0" borderId="0" xfId="19" applyFill="1" applyAlignment="1" applyProtection="1"/>
    <xf numFmtId="164" fontId="0" fillId="0" borderId="0" xfId="0" applyNumberFormat="1" applyFill="1"/>
    <xf numFmtId="166" fontId="18" fillId="0" borderId="12" xfId="20" applyNumberFormat="1" applyFont="1" applyFill="1" applyBorder="1" applyAlignment="1">
      <alignment horizontal="center"/>
    </xf>
    <xf numFmtId="2" fontId="21" fillId="0" borderId="12" xfId="15" applyNumberFormat="1" applyFont="1" applyFill="1" applyBorder="1" applyAlignment="1">
      <alignment horizontal="center"/>
    </xf>
    <xf numFmtId="2" fontId="11" fillId="0" borderId="14" xfId="15" applyNumberFormat="1" applyFont="1" applyFill="1" applyBorder="1" applyAlignment="1">
      <alignment horizontal="center"/>
    </xf>
    <xf numFmtId="2" fontId="13" fillId="0" borderId="17" xfId="15" applyNumberFormat="1" applyFont="1" applyFill="1" applyBorder="1" applyAlignment="1">
      <alignment horizontal="center"/>
    </xf>
    <xf numFmtId="2" fontId="13" fillId="0" borderId="18" xfId="15" applyNumberFormat="1" applyFont="1" applyFill="1" applyBorder="1" applyAlignment="1">
      <alignment horizontal="center"/>
    </xf>
    <xf numFmtId="2" fontId="13" fillId="0" borderId="19" xfId="15" applyNumberFormat="1" applyFont="1" applyFill="1" applyBorder="1" applyAlignment="1">
      <alignment horizontal="center"/>
    </xf>
    <xf numFmtId="2" fontId="13" fillId="0" borderId="20" xfId="15" applyNumberFormat="1" applyFont="1" applyFill="1" applyBorder="1" applyAlignment="1">
      <alignment horizontal="center"/>
    </xf>
    <xf numFmtId="2" fontId="13" fillId="0" borderId="0" xfId="15" applyNumberFormat="1" applyFont="1" applyFill="1" applyBorder="1" applyAlignment="1">
      <alignment horizontal="center"/>
    </xf>
    <xf numFmtId="2" fontId="13" fillId="0" borderId="21" xfId="15" applyNumberFormat="1" applyFont="1" applyFill="1" applyBorder="1" applyAlignment="1">
      <alignment horizontal="center"/>
    </xf>
    <xf numFmtId="2" fontId="15" fillId="0" borderId="20" xfId="19" applyNumberFormat="1" applyFont="1" applyFill="1" applyBorder="1" applyAlignment="1" applyProtection="1">
      <alignment horizontal="center"/>
    </xf>
    <xf numFmtId="2" fontId="15" fillId="0" borderId="0" xfId="19" applyNumberFormat="1" applyFont="1" applyFill="1" applyBorder="1" applyAlignment="1" applyProtection="1">
      <alignment horizontal="center"/>
    </xf>
    <xf numFmtId="2" fontId="15" fillId="0" borderId="21" xfId="19" applyNumberFormat="1" applyFont="1" applyFill="1" applyBorder="1" applyAlignment="1" applyProtection="1">
      <alignment horizontal="center"/>
    </xf>
    <xf numFmtId="2" fontId="13" fillId="0" borderId="22" xfId="15" applyNumberFormat="1" applyFont="1" applyFill="1" applyBorder="1" applyAlignment="1">
      <alignment horizontal="center"/>
    </xf>
    <xf numFmtId="2" fontId="13" fillId="0" borderId="7" xfId="15" applyNumberFormat="1" applyFont="1" applyFill="1" applyBorder="1" applyAlignment="1">
      <alignment horizontal="center"/>
    </xf>
    <xf numFmtId="2" fontId="13" fillId="0" borderId="23" xfId="15" applyNumberFormat="1" applyFont="1" applyFill="1" applyBorder="1" applyAlignment="1">
      <alignment horizontal="center"/>
    </xf>
  </cellXfs>
  <cellStyles count="21">
    <cellStyle name="Comma 2" xfId="1"/>
    <cellStyle name="Comma 3" xfId="2"/>
    <cellStyle name="Comma 3 2" xfId="3"/>
    <cellStyle name="Comma 3 2 2" xfId="17"/>
    <cellStyle name="Comma 4" xfId="4"/>
    <cellStyle name="Comma 4 2" xfId="5"/>
    <cellStyle name="Comma 4 2 2" xfId="6"/>
    <cellStyle name="Comma 4 3" xfId="7"/>
    <cellStyle name="Comma 5" xfId="8"/>
    <cellStyle name="Comma 5 2" xfId="9"/>
    <cellStyle name="Comma 5 2 2" xfId="18"/>
    <cellStyle name="Comma 5 3" xfId="16"/>
    <cellStyle name="Comma 6" xfId="10"/>
    <cellStyle name="Comma 6 2" xfId="20"/>
    <cellStyle name="Hyperlink" xfId="19" builtinId="8"/>
    <cellStyle name="Normal" xfId="0" builtinId="0"/>
    <cellStyle name="Normal 2" xfId="11"/>
    <cellStyle name="Normal 2 3" xfId="12"/>
    <cellStyle name="Normal 2 3 2" xfId="15"/>
    <cellStyle name="Normal 3" xfId="13"/>
    <cellStyle name="Normal 3 2" xfId="1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nbp.com.pk/RateSheetFiles/NBP-RateSheet-30-04-2026.pdf" TargetMode="External"/><Relationship Id="rId1" Type="http://schemas.openxmlformats.org/officeDocument/2006/relationships/hyperlink" Target="https://pakistanteaassociation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3"/>
  <sheetViews>
    <sheetView tabSelected="1" topLeftCell="A7" zoomScaleNormal="100" workbookViewId="0">
      <selection activeCell="F24" sqref="F24"/>
    </sheetView>
  </sheetViews>
  <sheetFormatPr defaultRowHeight="12.75" x14ac:dyDescent="0.2"/>
  <cols>
    <col min="1" max="1" width="9.140625" style="9"/>
    <col min="2" max="2" width="5.7109375" style="9" customWidth="1"/>
    <col min="3" max="3" width="14.85546875" style="9" customWidth="1"/>
    <col min="4" max="4" width="9.28515625" style="9" bestFit="1" customWidth="1"/>
    <col min="5" max="5" width="18.85546875" style="9" bestFit="1" customWidth="1"/>
    <col min="6" max="6" width="27.42578125" style="9" bestFit="1" customWidth="1"/>
    <col min="7" max="7" width="12.85546875" style="9" bestFit="1" customWidth="1"/>
    <col min="8" max="8" width="16.42578125" style="9" bestFit="1" customWidth="1"/>
    <col min="9" max="9" width="24.5703125" style="9" bestFit="1" customWidth="1"/>
    <col min="10" max="10" width="14.28515625" style="9" bestFit="1" customWidth="1"/>
    <col min="11" max="11" width="10.42578125" style="9" bestFit="1" customWidth="1"/>
    <col min="12" max="257" width="9.140625" style="9"/>
    <col min="258" max="258" width="5.7109375" style="9" customWidth="1"/>
    <col min="259" max="259" width="14.85546875" style="9" customWidth="1"/>
    <col min="260" max="260" width="8.7109375" style="9" bestFit="1" customWidth="1"/>
    <col min="261" max="261" width="18.85546875" style="9" bestFit="1" customWidth="1"/>
    <col min="262" max="262" width="29" style="9" bestFit="1" customWidth="1"/>
    <col min="263" max="263" width="12.85546875" style="9" bestFit="1" customWidth="1"/>
    <col min="264" max="264" width="16.42578125" style="9" bestFit="1" customWidth="1"/>
    <col min="265" max="265" width="24.5703125" style="9" bestFit="1" customWidth="1"/>
    <col min="266" max="266" width="14.28515625" style="9" bestFit="1" customWidth="1"/>
    <col min="267" max="267" width="10.42578125" style="9" bestFit="1" customWidth="1"/>
    <col min="268" max="513" width="9.140625" style="9"/>
    <col min="514" max="514" width="5.7109375" style="9" customWidth="1"/>
    <col min="515" max="515" width="14.85546875" style="9" customWidth="1"/>
    <col min="516" max="516" width="8.7109375" style="9" bestFit="1" customWidth="1"/>
    <col min="517" max="517" width="18.85546875" style="9" bestFit="1" customWidth="1"/>
    <col min="518" max="518" width="29" style="9" bestFit="1" customWidth="1"/>
    <col min="519" max="519" width="12.85546875" style="9" bestFit="1" customWidth="1"/>
    <col min="520" max="520" width="16.42578125" style="9" bestFit="1" customWidth="1"/>
    <col min="521" max="521" width="24.5703125" style="9" bestFit="1" customWidth="1"/>
    <col min="522" max="522" width="14.28515625" style="9" bestFit="1" customWidth="1"/>
    <col min="523" max="523" width="10.42578125" style="9" bestFit="1" customWidth="1"/>
    <col min="524" max="769" width="9.140625" style="9"/>
    <col min="770" max="770" width="5.7109375" style="9" customWidth="1"/>
    <col min="771" max="771" width="14.85546875" style="9" customWidth="1"/>
    <col min="772" max="772" width="8.7109375" style="9" bestFit="1" customWidth="1"/>
    <col min="773" max="773" width="18.85546875" style="9" bestFit="1" customWidth="1"/>
    <col min="774" max="774" width="29" style="9" bestFit="1" customWidth="1"/>
    <col min="775" max="775" width="12.85546875" style="9" bestFit="1" customWidth="1"/>
    <col min="776" max="776" width="16.42578125" style="9" bestFit="1" customWidth="1"/>
    <col min="777" max="777" width="24.5703125" style="9" bestFit="1" customWidth="1"/>
    <col min="778" max="778" width="14.28515625" style="9" bestFit="1" customWidth="1"/>
    <col min="779" max="779" width="10.42578125" style="9" bestFit="1" customWidth="1"/>
    <col min="780" max="1025" width="9.140625" style="9"/>
    <col min="1026" max="1026" width="5.7109375" style="9" customWidth="1"/>
    <col min="1027" max="1027" width="14.85546875" style="9" customWidth="1"/>
    <col min="1028" max="1028" width="8.7109375" style="9" bestFit="1" customWidth="1"/>
    <col min="1029" max="1029" width="18.85546875" style="9" bestFit="1" customWidth="1"/>
    <col min="1030" max="1030" width="29" style="9" bestFit="1" customWidth="1"/>
    <col min="1031" max="1031" width="12.85546875" style="9" bestFit="1" customWidth="1"/>
    <col min="1032" max="1032" width="16.42578125" style="9" bestFit="1" customWidth="1"/>
    <col min="1033" max="1033" width="24.5703125" style="9" bestFit="1" customWidth="1"/>
    <col min="1034" max="1034" width="14.28515625" style="9" bestFit="1" customWidth="1"/>
    <col min="1035" max="1035" width="10.42578125" style="9" bestFit="1" customWidth="1"/>
    <col min="1036" max="1281" width="9.140625" style="9"/>
    <col min="1282" max="1282" width="5.7109375" style="9" customWidth="1"/>
    <col min="1283" max="1283" width="14.85546875" style="9" customWidth="1"/>
    <col min="1284" max="1284" width="8.7109375" style="9" bestFit="1" customWidth="1"/>
    <col min="1285" max="1285" width="18.85546875" style="9" bestFit="1" customWidth="1"/>
    <col min="1286" max="1286" width="29" style="9" bestFit="1" customWidth="1"/>
    <col min="1287" max="1287" width="12.85546875" style="9" bestFit="1" customWidth="1"/>
    <col min="1288" max="1288" width="16.42578125" style="9" bestFit="1" customWidth="1"/>
    <col min="1289" max="1289" width="24.5703125" style="9" bestFit="1" customWidth="1"/>
    <col min="1290" max="1290" width="14.28515625" style="9" bestFit="1" customWidth="1"/>
    <col min="1291" max="1291" width="10.42578125" style="9" bestFit="1" customWidth="1"/>
    <col min="1292" max="1537" width="9.140625" style="9"/>
    <col min="1538" max="1538" width="5.7109375" style="9" customWidth="1"/>
    <col min="1539" max="1539" width="14.85546875" style="9" customWidth="1"/>
    <col min="1540" max="1540" width="8.7109375" style="9" bestFit="1" customWidth="1"/>
    <col min="1541" max="1541" width="18.85546875" style="9" bestFit="1" customWidth="1"/>
    <col min="1542" max="1542" width="29" style="9" bestFit="1" customWidth="1"/>
    <col min="1543" max="1543" width="12.85546875" style="9" bestFit="1" customWidth="1"/>
    <col min="1544" max="1544" width="16.42578125" style="9" bestFit="1" customWidth="1"/>
    <col min="1545" max="1545" width="24.5703125" style="9" bestFit="1" customWidth="1"/>
    <col min="1546" max="1546" width="14.28515625" style="9" bestFit="1" customWidth="1"/>
    <col min="1547" max="1547" width="10.42578125" style="9" bestFit="1" customWidth="1"/>
    <col min="1548" max="1793" width="9.140625" style="9"/>
    <col min="1794" max="1794" width="5.7109375" style="9" customWidth="1"/>
    <col min="1795" max="1795" width="14.85546875" style="9" customWidth="1"/>
    <col min="1796" max="1796" width="8.7109375" style="9" bestFit="1" customWidth="1"/>
    <col min="1797" max="1797" width="18.85546875" style="9" bestFit="1" customWidth="1"/>
    <col min="1798" max="1798" width="29" style="9" bestFit="1" customWidth="1"/>
    <col min="1799" max="1799" width="12.85546875" style="9" bestFit="1" customWidth="1"/>
    <col min="1800" max="1800" width="16.42578125" style="9" bestFit="1" customWidth="1"/>
    <col min="1801" max="1801" width="24.5703125" style="9" bestFit="1" customWidth="1"/>
    <col min="1802" max="1802" width="14.28515625" style="9" bestFit="1" customWidth="1"/>
    <col min="1803" max="1803" width="10.42578125" style="9" bestFit="1" customWidth="1"/>
    <col min="1804" max="2049" width="9.140625" style="9"/>
    <col min="2050" max="2050" width="5.7109375" style="9" customWidth="1"/>
    <col min="2051" max="2051" width="14.85546875" style="9" customWidth="1"/>
    <col min="2052" max="2052" width="8.7109375" style="9" bestFit="1" customWidth="1"/>
    <col min="2053" max="2053" width="18.85546875" style="9" bestFit="1" customWidth="1"/>
    <col min="2054" max="2054" width="29" style="9" bestFit="1" customWidth="1"/>
    <col min="2055" max="2055" width="12.85546875" style="9" bestFit="1" customWidth="1"/>
    <col min="2056" max="2056" width="16.42578125" style="9" bestFit="1" customWidth="1"/>
    <col min="2057" max="2057" width="24.5703125" style="9" bestFit="1" customWidth="1"/>
    <col min="2058" max="2058" width="14.28515625" style="9" bestFit="1" customWidth="1"/>
    <col min="2059" max="2059" width="10.42578125" style="9" bestFit="1" customWidth="1"/>
    <col min="2060" max="2305" width="9.140625" style="9"/>
    <col min="2306" max="2306" width="5.7109375" style="9" customWidth="1"/>
    <col min="2307" max="2307" width="14.85546875" style="9" customWidth="1"/>
    <col min="2308" max="2308" width="8.7109375" style="9" bestFit="1" customWidth="1"/>
    <col min="2309" max="2309" width="18.85546875" style="9" bestFit="1" customWidth="1"/>
    <col min="2310" max="2310" width="29" style="9" bestFit="1" customWidth="1"/>
    <col min="2311" max="2311" width="12.85546875" style="9" bestFit="1" customWidth="1"/>
    <col min="2312" max="2312" width="16.42578125" style="9" bestFit="1" customWidth="1"/>
    <col min="2313" max="2313" width="24.5703125" style="9" bestFit="1" customWidth="1"/>
    <col min="2314" max="2314" width="14.28515625" style="9" bestFit="1" customWidth="1"/>
    <col min="2315" max="2315" width="10.42578125" style="9" bestFit="1" customWidth="1"/>
    <col min="2316" max="2561" width="9.140625" style="9"/>
    <col min="2562" max="2562" width="5.7109375" style="9" customWidth="1"/>
    <col min="2563" max="2563" width="14.85546875" style="9" customWidth="1"/>
    <col min="2564" max="2564" width="8.7109375" style="9" bestFit="1" customWidth="1"/>
    <col min="2565" max="2565" width="18.85546875" style="9" bestFit="1" customWidth="1"/>
    <col min="2566" max="2566" width="29" style="9" bestFit="1" customWidth="1"/>
    <col min="2567" max="2567" width="12.85546875" style="9" bestFit="1" customWidth="1"/>
    <col min="2568" max="2568" width="16.42578125" style="9" bestFit="1" customWidth="1"/>
    <col min="2569" max="2569" width="24.5703125" style="9" bestFit="1" customWidth="1"/>
    <col min="2570" max="2570" width="14.28515625" style="9" bestFit="1" customWidth="1"/>
    <col min="2571" max="2571" width="10.42578125" style="9" bestFit="1" customWidth="1"/>
    <col min="2572" max="2817" width="9.140625" style="9"/>
    <col min="2818" max="2818" width="5.7109375" style="9" customWidth="1"/>
    <col min="2819" max="2819" width="14.85546875" style="9" customWidth="1"/>
    <col min="2820" max="2820" width="8.7109375" style="9" bestFit="1" customWidth="1"/>
    <col min="2821" max="2821" width="18.85546875" style="9" bestFit="1" customWidth="1"/>
    <col min="2822" max="2822" width="29" style="9" bestFit="1" customWidth="1"/>
    <col min="2823" max="2823" width="12.85546875" style="9" bestFit="1" customWidth="1"/>
    <col min="2824" max="2824" width="16.42578125" style="9" bestFit="1" customWidth="1"/>
    <col min="2825" max="2825" width="24.5703125" style="9" bestFit="1" customWidth="1"/>
    <col min="2826" max="2826" width="14.28515625" style="9" bestFit="1" customWidth="1"/>
    <col min="2827" max="2827" width="10.42578125" style="9" bestFit="1" customWidth="1"/>
    <col min="2828" max="3073" width="9.140625" style="9"/>
    <col min="3074" max="3074" width="5.7109375" style="9" customWidth="1"/>
    <col min="3075" max="3075" width="14.85546875" style="9" customWidth="1"/>
    <col min="3076" max="3076" width="8.7109375" style="9" bestFit="1" customWidth="1"/>
    <col min="3077" max="3077" width="18.85546875" style="9" bestFit="1" customWidth="1"/>
    <col min="3078" max="3078" width="29" style="9" bestFit="1" customWidth="1"/>
    <col min="3079" max="3079" width="12.85546875" style="9" bestFit="1" customWidth="1"/>
    <col min="3080" max="3080" width="16.42578125" style="9" bestFit="1" customWidth="1"/>
    <col min="3081" max="3081" width="24.5703125" style="9" bestFit="1" customWidth="1"/>
    <col min="3082" max="3082" width="14.28515625" style="9" bestFit="1" customWidth="1"/>
    <col min="3083" max="3083" width="10.42578125" style="9" bestFit="1" customWidth="1"/>
    <col min="3084" max="3329" width="9.140625" style="9"/>
    <col min="3330" max="3330" width="5.7109375" style="9" customWidth="1"/>
    <col min="3331" max="3331" width="14.85546875" style="9" customWidth="1"/>
    <col min="3332" max="3332" width="8.7109375" style="9" bestFit="1" customWidth="1"/>
    <col min="3333" max="3333" width="18.85546875" style="9" bestFit="1" customWidth="1"/>
    <col min="3334" max="3334" width="29" style="9" bestFit="1" customWidth="1"/>
    <col min="3335" max="3335" width="12.85546875" style="9" bestFit="1" customWidth="1"/>
    <col min="3336" max="3336" width="16.42578125" style="9" bestFit="1" customWidth="1"/>
    <col min="3337" max="3337" width="24.5703125" style="9" bestFit="1" customWidth="1"/>
    <col min="3338" max="3338" width="14.28515625" style="9" bestFit="1" customWidth="1"/>
    <col min="3339" max="3339" width="10.42578125" style="9" bestFit="1" customWidth="1"/>
    <col min="3340" max="3585" width="9.140625" style="9"/>
    <col min="3586" max="3586" width="5.7109375" style="9" customWidth="1"/>
    <col min="3587" max="3587" width="14.85546875" style="9" customWidth="1"/>
    <col min="3588" max="3588" width="8.7109375" style="9" bestFit="1" customWidth="1"/>
    <col min="3589" max="3589" width="18.85546875" style="9" bestFit="1" customWidth="1"/>
    <col min="3590" max="3590" width="29" style="9" bestFit="1" customWidth="1"/>
    <col min="3591" max="3591" width="12.85546875" style="9" bestFit="1" customWidth="1"/>
    <col min="3592" max="3592" width="16.42578125" style="9" bestFit="1" customWidth="1"/>
    <col min="3593" max="3593" width="24.5703125" style="9" bestFit="1" customWidth="1"/>
    <col min="3594" max="3594" width="14.28515625" style="9" bestFit="1" customWidth="1"/>
    <col min="3595" max="3595" width="10.42578125" style="9" bestFit="1" customWidth="1"/>
    <col min="3596" max="3841" width="9.140625" style="9"/>
    <col min="3842" max="3842" width="5.7109375" style="9" customWidth="1"/>
    <col min="3843" max="3843" width="14.85546875" style="9" customWidth="1"/>
    <col min="3844" max="3844" width="8.7109375" style="9" bestFit="1" customWidth="1"/>
    <col min="3845" max="3845" width="18.85546875" style="9" bestFit="1" customWidth="1"/>
    <col min="3846" max="3846" width="29" style="9" bestFit="1" customWidth="1"/>
    <col min="3847" max="3847" width="12.85546875" style="9" bestFit="1" customWidth="1"/>
    <col min="3848" max="3848" width="16.42578125" style="9" bestFit="1" customWidth="1"/>
    <col min="3849" max="3849" width="24.5703125" style="9" bestFit="1" customWidth="1"/>
    <col min="3850" max="3850" width="14.28515625" style="9" bestFit="1" customWidth="1"/>
    <col min="3851" max="3851" width="10.42578125" style="9" bestFit="1" customWidth="1"/>
    <col min="3852" max="4097" width="9.140625" style="9"/>
    <col min="4098" max="4098" width="5.7109375" style="9" customWidth="1"/>
    <col min="4099" max="4099" width="14.85546875" style="9" customWidth="1"/>
    <col min="4100" max="4100" width="8.7109375" style="9" bestFit="1" customWidth="1"/>
    <col min="4101" max="4101" width="18.85546875" style="9" bestFit="1" customWidth="1"/>
    <col min="4102" max="4102" width="29" style="9" bestFit="1" customWidth="1"/>
    <col min="4103" max="4103" width="12.85546875" style="9" bestFit="1" customWidth="1"/>
    <col min="4104" max="4104" width="16.42578125" style="9" bestFit="1" customWidth="1"/>
    <col min="4105" max="4105" width="24.5703125" style="9" bestFit="1" customWidth="1"/>
    <col min="4106" max="4106" width="14.28515625" style="9" bestFit="1" customWidth="1"/>
    <col min="4107" max="4107" width="10.42578125" style="9" bestFit="1" customWidth="1"/>
    <col min="4108" max="4353" width="9.140625" style="9"/>
    <col min="4354" max="4354" width="5.7109375" style="9" customWidth="1"/>
    <col min="4355" max="4355" width="14.85546875" style="9" customWidth="1"/>
    <col min="4356" max="4356" width="8.7109375" style="9" bestFit="1" customWidth="1"/>
    <col min="4357" max="4357" width="18.85546875" style="9" bestFit="1" customWidth="1"/>
    <col min="4358" max="4358" width="29" style="9" bestFit="1" customWidth="1"/>
    <col min="4359" max="4359" width="12.85546875" style="9" bestFit="1" customWidth="1"/>
    <col min="4360" max="4360" width="16.42578125" style="9" bestFit="1" customWidth="1"/>
    <col min="4361" max="4361" width="24.5703125" style="9" bestFit="1" customWidth="1"/>
    <col min="4362" max="4362" width="14.28515625" style="9" bestFit="1" customWidth="1"/>
    <col min="4363" max="4363" width="10.42578125" style="9" bestFit="1" customWidth="1"/>
    <col min="4364" max="4609" width="9.140625" style="9"/>
    <col min="4610" max="4610" width="5.7109375" style="9" customWidth="1"/>
    <col min="4611" max="4611" width="14.85546875" style="9" customWidth="1"/>
    <col min="4612" max="4612" width="8.7109375" style="9" bestFit="1" customWidth="1"/>
    <col min="4613" max="4613" width="18.85546875" style="9" bestFit="1" customWidth="1"/>
    <col min="4614" max="4614" width="29" style="9" bestFit="1" customWidth="1"/>
    <col min="4615" max="4615" width="12.85546875" style="9" bestFit="1" customWidth="1"/>
    <col min="4616" max="4616" width="16.42578125" style="9" bestFit="1" customWidth="1"/>
    <col min="4617" max="4617" width="24.5703125" style="9" bestFit="1" customWidth="1"/>
    <col min="4618" max="4618" width="14.28515625" style="9" bestFit="1" customWidth="1"/>
    <col min="4619" max="4619" width="10.42578125" style="9" bestFit="1" customWidth="1"/>
    <col min="4620" max="4865" width="9.140625" style="9"/>
    <col min="4866" max="4866" width="5.7109375" style="9" customWidth="1"/>
    <col min="4867" max="4867" width="14.85546875" style="9" customWidth="1"/>
    <col min="4868" max="4868" width="8.7109375" style="9" bestFit="1" customWidth="1"/>
    <col min="4869" max="4869" width="18.85546875" style="9" bestFit="1" customWidth="1"/>
    <col min="4870" max="4870" width="29" style="9" bestFit="1" customWidth="1"/>
    <col min="4871" max="4871" width="12.85546875" style="9" bestFit="1" customWidth="1"/>
    <col min="4872" max="4872" width="16.42578125" style="9" bestFit="1" customWidth="1"/>
    <col min="4873" max="4873" width="24.5703125" style="9" bestFit="1" customWidth="1"/>
    <col min="4874" max="4874" width="14.28515625" style="9" bestFit="1" customWidth="1"/>
    <col min="4875" max="4875" width="10.42578125" style="9" bestFit="1" customWidth="1"/>
    <col min="4876" max="5121" width="9.140625" style="9"/>
    <col min="5122" max="5122" width="5.7109375" style="9" customWidth="1"/>
    <col min="5123" max="5123" width="14.85546875" style="9" customWidth="1"/>
    <col min="5124" max="5124" width="8.7109375" style="9" bestFit="1" customWidth="1"/>
    <col min="5125" max="5125" width="18.85546875" style="9" bestFit="1" customWidth="1"/>
    <col min="5126" max="5126" width="29" style="9" bestFit="1" customWidth="1"/>
    <col min="5127" max="5127" width="12.85546875" style="9" bestFit="1" customWidth="1"/>
    <col min="5128" max="5128" width="16.42578125" style="9" bestFit="1" customWidth="1"/>
    <col min="5129" max="5129" width="24.5703125" style="9" bestFit="1" customWidth="1"/>
    <col min="5130" max="5130" width="14.28515625" style="9" bestFit="1" customWidth="1"/>
    <col min="5131" max="5131" width="10.42578125" style="9" bestFit="1" customWidth="1"/>
    <col min="5132" max="5377" width="9.140625" style="9"/>
    <col min="5378" max="5378" width="5.7109375" style="9" customWidth="1"/>
    <col min="5379" max="5379" width="14.85546875" style="9" customWidth="1"/>
    <col min="5380" max="5380" width="8.7109375" style="9" bestFit="1" customWidth="1"/>
    <col min="5381" max="5381" width="18.85546875" style="9" bestFit="1" customWidth="1"/>
    <col min="5382" max="5382" width="29" style="9" bestFit="1" customWidth="1"/>
    <col min="5383" max="5383" width="12.85546875" style="9" bestFit="1" customWidth="1"/>
    <col min="5384" max="5384" width="16.42578125" style="9" bestFit="1" customWidth="1"/>
    <col min="5385" max="5385" width="24.5703125" style="9" bestFit="1" customWidth="1"/>
    <col min="5386" max="5386" width="14.28515625" style="9" bestFit="1" customWidth="1"/>
    <col min="5387" max="5387" width="10.42578125" style="9" bestFit="1" customWidth="1"/>
    <col min="5388" max="5633" width="9.140625" style="9"/>
    <col min="5634" max="5634" width="5.7109375" style="9" customWidth="1"/>
    <col min="5635" max="5635" width="14.85546875" style="9" customWidth="1"/>
    <col min="5636" max="5636" width="8.7109375" style="9" bestFit="1" customWidth="1"/>
    <col min="5637" max="5637" width="18.85546875" style="9" bestFit="1" customWidth="1"/>
    <col min="5638" max="5638" width="29" style="9" bestFit="1" customWidth="1"/>
    <col min="5639" max="5639" width="12.85546875" style="9" bestFit="1" customWidth="1"/>
    <col min="5640" max="5640" width="16.42578125" style="9" bestFit="1" customWidth="1"/>
    <col min="5641" max="5641" width="24.5703125" style="9" bestFit="1" customWidth="1"/>
    <col min="5642" max="5642" width="14.28515625" style="9" bestFit="1" customWidth="1"/>
    <col min="5643" max="5643" width="10.42578125" style="9" bestFit="1" customWidth="1"/>
    <col min="5644" max="5889" width="9.140625" style="9"/>
    <col min="5890" max="5890" width="5.7109375" style="9" customWidth="1"/>
    <col min="5891" max="5891" width="14.85546875" style="9" customWidth="1"/>
    <col min="5892" max="5892" width="8.7109375" style="9" bestFit="1" customWidth="1"/>
    <col min="5893" max="5893" width="18.85546875" style="9" bestFit="1" customWidth="1"/>
    <col min="5894" max="5894" width="29" style="9" bestFit="1" customWidth="1"/>
    <col min="5895" max="5895" width="12.85546875" style="9" bestFit="1" customWidth="1"/>
    <col min="5896" max="5896" width="16.42578125" style="9" bestFit="1" customWidth="1"/>
    <col min="5897" max="5897" width="24.5703125" style="9" bestFit="1" customWidth="1"/>
    <col min="5898" max="5898" width="14.28515625" style="9" bestFit="1" customWidth="1"/>
    <col min="5899" max="5899" width="10.42578125" style="9" bestFit="1" customWidth="1"/>
    <col min="5900" max="6145" width="9.140625" style="9"/>
    <col min="6146" max="6146" width="5.7109375" style="9" customWidth="1"/>
    <col min="6147" max="6147" width="14.85546875" style="9" customWidth="1"/>
    <col min="6148" max="6148" width="8.7109375" style="9" bestFit="1" customWidth="1"/>
    <col min="6149" max="6149" width="18.85546875" style="9" bestFit="1" customWidth="1"/>
    <col min="6150" max="6150" width="29" style="9" bestFit="1" customWidth="1"/>
    <col min="6151" max="6151" width="12.85546875" style="9" bestFit="1" customWidth="1"/>
    <col min="6152" max="6152" width="16.42578125" style="9" bestFit="1" customWidth="1"/>
    <col min="6153" max="6153" width="24.5703125" style="9" bestFit="1" customWidth="1"/>
    <col min="6154" max="6154" width="14.28515625" style="9" bestFit="1" customWidth="1"/>
    <col min="6155" max="6155" width="10.42578125" style="9" bestFit="1" customWidth="1"/>
    <col min="6156" max="6401" width="9.140625" style="9"/>
    <col min="6402" max="6402" width="5.7109375" style="9" customWidth="1"/>
    <col min="6403" max="6403" width="14.85546875" style="9" customWidth="1"/>
    <col min="6404" max="6404" width="8.7109375" style="9" bestFit="1" customWidth="1"/>
    <col min="6405" max="6405" width="18.85546875" style="9" bestFit="1" customWidth="1"/>
    <col min="6406" max="6406" width="29" style="9" bestFit="1" customWidth="1"/>
    <col min="6407" max="6407" width="12.85546875" style="9" bestFit="1" customWidth="1"/>
    <col min="6408" max="6408" width="16.42578125" style="9" bestFit="1" customWidth="1"/>
    <col min="6409" max="6409" width="24.5703125" style="9" bestFit="1" customWidth="1"/>
    <col min="6410" max="6410" width="14.28515625" style="9" bestFit="1" customWidth="1"/>
    <col min="6411" max="6411" width="10.42578125" style="9" bestFit="1" customWidth="1"/>
    <col min="6412" max="6657" width="9.140625" style="9"/>
    <col min="6658" max="6658" width="5.7109375" style="9" customWidth="1"/>
    <col min="6659" max="6659" width="14.85546875" style="9" customWidth="1"/>
    <col min="6660" max="6660" width="8.7109375" style="9" bestFit="1" customWidth="1"/>
    <col min="6661" max="6661" width="18.85546875" style="9" bestFit="1" customWidth="1"/>
    <col min="6662" max="6662" width="29" style="9" bestFit="1" customWidth="1"/>
    <col min="6663" max="6663" width="12.85546875" style="9" bestFit="1" customWidth="1"/>
    <col min="6664" max="6664" width="16.42578125" style="9" bestFit="1" customWidth="1"/>
    <col min="6665" max="6665" width="24.5703125" style="9" bestFit="1" customWidth="1"/>
    <col min="6666" max="6666" width="14.28515625" style="9" bestFit="1" customWidth="1"/>
    <col min="6667" max="6667" width="10.42578125" style="9" bestFit="1" customWidth="1"/>
    <col min="6668" max="6913" width="9.140625" style="9"/>
    <col min="6914" max="6914" width="5.7109375" style="9" customWidth="1"/>
    <col min="6915" max="6915" width="14.85546875" style="9" customWidth="1"/>
    <col min="6916" max="6916" width="8.7109375" style="9" bestFit="1" customWidth="1"/>
    <col min="6917" max="6917" width="18.85546875" style="9" bestFit="1" customWidth="1"/>
    <col min="6918" max="6918" width="29" style="9" bestFit="1" customWidth="1"/>
    <col min="6919" max="6919" width="12.85546875" style="9" bestFit="1" customWidth="1"/>
    <col min="6920" max="6920" width="16.42578125" style="9" bestFit="1" customWidth="1"/>
    <col min="6921" max="6921" width="24.5703125" style="9" bestFit="1" customWidth="1"/>
    <col min="6922" max="6922" width="14.28515625" style="9" bestFit="1" customWidth="1"/>
    <col min="6923" max="6923" width="10.42578125" style="9" bestFit="1" customWidth="1"/>
    <col min="6924" max="7169" width="9.140625" style="9"/>
    <col min="7170" max="7170" width="5.7109375" style="9" customWidth="1"/>
    <col min="7171" max="7171" width="14.85546875" style="9" customWidth="1"/>
    <col min="7172" max="7172" width="8.7109375" style="9" bestFit="1" customWidth="1"/>
    <col min="7173" max="7173" width="18.85546875" style="9" bestFit="1" customWidth="1"/>
    <col min="7174" max="7174" width="29" style="9" bestFit="1" customWidth="1"/>
    <col min="7175" max="7175" width="12.85546875" style="9" bestFit="1" customWidth="1"/>
    <col min="7176" max="7176" width="16.42578125" style="9" bestFit="1" customWidth="1"/>
    <col min="7177" max="7177" width="24.5703125" style="9" bestFit="1" customWidth="1"/>
    <col min="7178" max="7178" width="14.28515625" style="9" bestFit="1" customWidth="1"/>
    <col min="7179" max="7179" width="10.42578125" style="9" bestFit="1" customWidth="1"/>
    <col min="7180" max="7425" width="9.140625" style="9"/>
    <col min="7426" max="7426" width="5.7109375" style="9" customWidth="1"/>
    <col min="7427" max="7427" width="14.85546875" style="9" customWidth="1"/>
    <col min="7428" max="7428" width="8.7109375" style="9" bestFit="1" customWidth="1"/>
    <col min="7429" max="7429" width="18.85546875" style="9" bestFit="1" customWidth="1"/>
    <col min="7430" max="7430" width="29" style="9" bestFit="1" customWidth="1"/>
    <col min="7431" max="7431" width="12.85546875" style="9" bestFit="1" customWidth="1"/>
    <col min="7432" max="7432" width="16.42578125" style="9" bestFit="1" customWidth="1"/>
    <col min="7433" max="7433" width="24.5703125" style="9" bestFit="1" customWidth="1"/>
    <col min="7434" max="7434" width="14.28515625" style="9" bestFit="1" customWidth="1"/>
    <col min="7435" max="7435" width="10.42578125" style="9" bestFit="1" customWidth="1"/>
    <col min="7436" max="7681" width="9.140625" style="9"/>
    <col min="7682" max="7682" width="5.7109375" style="9" customWidth="1"/>
    <col min="7683" max="7683" width="14.85546875" style="9" customWidth="1"/>
    <col min="7684" max="7684" width="8.7109375" style="9" bestFit="1" customWidth="1"/>
    <col min="7685" max="7685" width="18.85546875" style="9" bestFit="1" customWidth="1"/>
    <col min="7686" max="7686" width="29" style="9" bestFit="1" customWidth="1"/>
    <col min="7687" max="7687" width="12.85546875" style="9" bestFit="1" customWidth="1"/>
    <col min="7688" max="7688" width="16.42578125" style="9" bestFit="1" customWidth="1"/>
    <col min="7689" max="7689" width="24.5703125" style="9" bestFit="1" customWidth="1"/>
    <col min="7690" max="7690" width="14.28515625" style="9" bestFit="1" customWidth="1"/>
    <col min="7691" max="7691" width="10.42578125" style="9" bestFit="1" customWidth="1"/>
    <col min="7692" max="7937" width="9.140625" style="9"/>
    <col min="7938" max="7938" width="5.7109375" style="9" customWidth="1"/>
    <col min="7939" max="7939" width="14.85546875" style="9" customWidth="1"/>
    <col min="7940" max="7940" width="8.7109375" style="9" bestFit="1" customWidth="1"/>
    <col min="7941" max="7941" width="18.85546875" style="9" bestFit="1" customWidth="1"/>
    <col min="7942" max="7942" width="29" style="9" bestFit="1" customWidth="1"/>
    <col min="7943" max="7943" width="12.85546875" style="9" bestFit="1" customWidth="1"/>
    <col min="7944" max="7944" width="16.42578125" style="9" bestFit="1" customWidth="1"/>
    <col min="7945" max="7945" width="24.5703125" style="9" bestFit="1" customWidth="1"/>
    <col min="7946" max="7946" width="14.28515625" style="9" bestFit="1" customWidth="1"/>
    <col min="7947" max="7947" width="10.42578125" style="9" bestFit="1" customWidth="1"/>
    <col min="7948" max="8193" width="9.140625" style="9"/>
    <col min="8194" max="8194" width="5.7109375" style="9" customWidth="1"/>
    <col min="8195" max="8195" width="14.85546875" style="9" customWidth="1"/>
    <col min="8196" max="8196" width="8.7109375" style="9" bestFit="1" customWidth="1"/>
    <col min="8197" max="8197" width="18.85546875" style="9" bestFit="1" customWidth="1"/>
    <col min="8198" max="8198" width="29" style="9" bestFit="1" customWidth="1"/>
    <col min="8199" max="8199" width="12.85546875" style="9" bestFit="1" customWidth="1"/>
    <col min="8200" max="8200" width="16.42578125" style="9" bestFit="1" customWidth="1"/>
    <col min="8201" max="8201" width="24.5703125" style="9" bestFit="1" customWidth="1"/>
    <col min="8202" max="8202" width="14.28515625" style="9" bestFit="1" customWidth="1"/>
    <col min="8203" max="8203" width="10.42578125" style="9" bestFit="1" customWidth="1"/>
    <col min="8204" max="8449" width="9.140625" style="9"/>
    <col min="8450" max="8450" width="5.7109375" style="9" customWidth="1"/>
    <col min="8451" max="8451" width="14.85546875" style="9" customWidth="1"/>
    <col min="8452" max="8452" width="8.7109375" style="9" bestFit="1" customWidth="1"/>
    <col min="8453" max="8453" width="18.85546875" style="9" bestFit="1" customWidth="1"/>
    <col min="8454" max="8454" width="29" style="9" bestFit="1" customWidth="1"/>
    <col min="8455" max="8455" width="12.85546875" style="9" bestFit="1" customWidth="1"/>
    <col min="8456" max="8456" width="16.42578125" style="9" bestFit="1" customWidth="1"/>
    <col min="8457" max="8457" width="24.5703125" style="9" bestFit="1" customWidth="1"/>
    <col min="8458" max="8458" width="14.28515625" style="9" bestFit="1" customWidth="1"/>
    <col min="8459" max="8459" width="10.42578125" style="9" bestFit="1" customWidth="1"/>
    <col min="8460" max="8705" width="9.140625" style="9"/>
    <col min="8706" max="8706" width="5.7109375" style="9" customWidth="1"/>
    <col min="8707" max="8707" width="14.85546875" style="9" customWidth="1"/>
    <col min="8708" max="8708" width="8.7109375" style="9" bestFit="1" customWidth="1"/>
    <col min="8709" max="8709" width="18.85546875" style="9" bestFit="1" customWidth="1"/>
    <col min="8710" max="8710" width="29" style="9" bestFit="1" customWidth="1"/>
    <col min="8711" max="8711" width="12.85546875" style="9" bestFit="1" customWidth="1"/>
    <col min="8712" max="8712" width="16.42578125" style="9" bestFit="1" customWidth="1"/>
    <col min="8713" max="8713" width="24.5703125" style="9" bestFit="1" customWidth="1"/>
    <col min="8714" max="8714" width="14.28515625" style="9" bestFit="1" customWidth="1"/>
    <col min="8715" max="8715" width="10.42578125" style="9" bestFit="1" customWidth="1"/>
    <col min="8716" max="8961" width="9.140625" style="9"/>
    <col min="8962" max="8962" width="5.7109375" style="9" customWidth="1"/>
    <col min="8963" max="8963" width="14.85546875" style="9" customWidth="1"/>
    <col min="8964" max="8964" width="8.7109375" style="9" bestFit="1" customWidth="1"/>
    <col min="8965" max="8965" width="18.85546875" style="9" bestFit="1" customWidth="1"/>
    <col min="8966" max="8966" width="29" style="9" bestFit="1" customWidth="1"/>
    <col min="8967" max="8967" width="12.85546875" style="9" bestFit="1" customWidth="1"/>
    <col min="8968" max="8968" width="16.42578125" style="9" bestFit="1" customWidth="1"/>
    <col min="8969" max="8969" width="24.5703125" style="9" bestFit="1" customWidth="1"/>
    <col min="8970" max="8970" width="14.28515625" style="9" bestFit="1" customWidth="1"/>
    <col min="8971" max="8971" width="10.42578125" style="9" bestFit="1" customWidth="1"/>
    <col min="8972" max="9217" width="9.140625" style="9"/>
    <col min="9218" max="9218" width="5.7109375" style="9" customWidth="1"/>
    <col min="9219" max="9219" width="14.85546875" style="9" customWidth="1"/>
    <col min="9220" max="9220" width="8.7109375" style="9" bestFit="1" customWidth="1"/>
    <col min="9221" max="9221" width="18.85546875" style="9" bestFit="1" customWidth="1"/>
    <col min="9222" max="9222" width="29" style="9" bestFit="1" customWidth="1"/>
    <col min="9223" max="9223" width="12.85546875" style="9" bestFit="1" customWidth="1"/>
    <col min="9224" max="9224" width="16.42578125" style="9" bestFit="1" customWidth="1"/>
    <col min="9225" max="9225" width="24.5703125" style="9" bestFit="1" customWidth="1"/>
    <col min="9226" max="9226" width="14.28515625" style="9" bestFit="1" customWidth="1"/>
    <col min="9227" max="9227" width="10.42578125" style="9" bestFit="1" customWidth="1"/>
    <col min="9228" max="9473" width="9.140625" style="9"/>
    <col min="9474" max="9474" width="5.7109375" style="9" customWidth="1"/>
    <col min="9475" max="9475" width="14.85546875" style="9" customWidth="1"/>
    <col min="9476" max="9476" width="8.7109375" style="9" bestFit="1" customWidth="1"/>
    <col min="9477" max="9477" width="18.85546875" style="9" bestFit="1" customWidth="1"/>
    <col min="9478" max="9478" width="29" style="9" bestFit="1" customWidth="1"/>
    <col min="9479" max="9479" width="12.85546875" style="9" bestFit="1" customWidth="1"/>
    <col min="9480" max="9480" width="16.42578125" style="9" bestFit="1" customWidth="1"/>
    <col min="9481" max="9481" width="24.5703125" style="9" bestFit="1" customWidth="1"/>
    <col min="9482" max="9482" width="14.28515625" style="9" bestFit="1" customWidth="1"/>
    <col min="9483" max="9483" width="10.42578125" style="9" bestFit="1" customWidth="1"/>
    <col min="9484" max="9729" width="9.140625" style="9"/>
    <col min="9730" max="9730" width="5.7109375" style="9" customWidth="1"/>
    <col min="9731" max="9731" width="14.85546875" style="9" customWidth="1"/>
    <col min="9732" max="9732" width="8.7109375" style="9" bestFit="1" customWidth="1"/>
    <col min="9733" max="9733" width="18.85546875" style="9" bestFit="1" customWidth="1"/>
    <col min="9734" max="9734" width="29" style="9" bestFit="1" customWidth="1"/>
    <col min="9735" max="9735" width="12.85546875" style="9" bestFit="1" customWidth="1"/>
    <col min="9736" max="9736" width="16.42578125" style="9" bestFit="1" customWidth="1"/>
    <col min="9737" max="9737" width="24.5703125" style="9" bestFit="1" customWidth="1"/>
    <col min="9738" max="9738" width="14.28515625" style="9" bestFit="1" customWidth="1"/>
    <col min="9739" max="9739" width="10.42578125" style="9" bestFit="1" customWidth="1"/>
    <col min="9740" max="9985" width="9.140625" style="9"/>
    <col min="9986" max="9986" width="5.7109375" style="9" customWidth="1"/>
    <col min="9987" max="9987" width="14.85546875" style="9" customWidth="1"/>
    <col min="9988" max="9988" width="8.7109375" style="9" bestFit="1" customWidth="1"/>
    <col min="9989" max="9989" width="18.85546875" style="9" bestFit="1" customWidth="1"/>
    <col min="9990" max="9990" width="29" style="9" bestFit="1" customWidth="1"/>
    <col min="9991" max="9991" width="12.85546875" style="9" bestFit="1" customWidth="1"/>
    <col min="9992" max="9992" width="16.42578125" style="9" bestFit="1" customWidth="1"/>
    <col min="9993" max="9993" width="24.5703125" style="9" bestFit="1" customWidth="1"/>
    <col min="9994" max="9994" width="14.28515625" style="9" bestFit="1" customWidth="1"/>
    <col min="9995" max="9995" width="10.42578125" style="9" bestFit="1" customWidth="1"/>
    <col min="9996" max="10241" width="9.140625" style="9"/>
    <col min="10242" max="10242" width="5.7109375" style="9" customWidth="1"/>
    <col min="10243" max="10243" width="14.85546875" style="9" customWidth="1"/>
    <col min="10244" max="10244" width="8.7109375" style="9" bestFit="1" customWidth="1"/>
    <col min="10245" max="10245" width="18.85546875" style="9" bestFit="1" customWidth="1"/>
    <col min="10246" max="10246" width="29" style="9" bestFit="1" customWidth="1"/>
    <col min="10247" max="10247" width="12.85546875" style="9" bestFit="1" customWidth="1"/>
    <col min="10248" max="10248" width="16.42578125" style="9" bestFit="1" customWidth="1"/>
    <col min="10249" max="10249" width="24.5703125" style="9" bestFit="1" customWidth="1"/>
    <col min="10250" max="10250" width="14.28515625" style="9" bestFit="1" customWidth="1"/>
    <col min="10251" max="10251" width="10.42578125" style="9" bestFit="1" customWidth="1"/>
    <col min="10252" max="10497" width="9.140625" style="9"/>
    <col min="10498" max="10498" width="5.7109375" style="9" customWidth="1"/>
    <col min="10499" max="10499" width="14.85546875" style="9" customWidth="1"/>
    <col min="10500" max="10500" width="8.7109375" style="9" bestFit="1" customWidth="1"/>
    <col min="10501" max="10501" width="18.85546875" style="9" bestFit="1" customWidth="1"/>
    <col min="10502" max="10502" width="29" style="9" bestFit="1" customWidth="1"/>
    <col min="10503" max="10503" width="12.85546875" style="9" bestFit="1" customWidth="1"/>
    <col min="10504" max="10504" width="16.42578125" style="9" bestFit="1" customWidth="1"/>
    <col min="10505" max="10505" width="24.5703125" style="9" bestFit="1" customWidth="1"/>
    <col min="10506" max="10506" width="14.28515625" style="9" bestFit="1" customWidth="1"/>
    <col min="10507" max="10507" width="10.42578125" style="9" bestFit="1" customWidth="1"/>
    <col min="10508" max="10753" width="9.140625" style="9"/>
    <col min="10754" max="10754" width="5.7109375" style="9" customWidth="1"/>
    <col min="10755" max="10755" width="14.85546875" style="9" customWidth="1"/>
    <col min="10756" max="10756" width="8.7109375" style="9" bestFit="1" customWidth="1"/>
    <col min="10757" max="10757" width="18.85546875" style="9" bestFit="1" customWidth="1"/>
    <col min="10758" max="10758" width="29" style="9" bestFit="1" customWidth="1"/>
    <col min="10759" max="10759" width="12.85546875" style="9" bestFit="1" customWidth="1"/>
    <col min="10760" max="10760" width="16.42578125" style="9" bestFit="1" customWidth="1"/>
    <col min="10761" max="10761" width="24.5703125" style="9" bestFit="1" customWidth="1"/>
    <col min="10762" max="10762" width="14.28515625" style="9" bestFit="1" customWidth="1"/>
    <col min="10763" max="10763" width="10.42578125" style="9" bestFit="1" customWidth="1"/>
    <col min="10764" max="11009" width="9.140625" style="9"/>
    <col min="11010" max="11010" width="5.7109375" style="9" customWidth="1"/>
    <col min="11011" max="11011" width="14.85546875" style="9" customWidth="1"/>
    <col min="11012" max="11012" width="8.7109375" style="9" bestFit="1" customWidth="1"/>
    <col min="11013" max="11013" width="18.85546875" style="9" bestFit="1" customWidth="1"/>
    <col min="11014" max="11014" width="29" style="9" bestFit="1" customWidth="1"/>
    <col min="11015" max="11015" width="12.85546875" style="9" bestFit="1" customWidth="1"/>
    <col min="11016" max="11016" width="16.42578125" style="9" bestFit="1" customWidth="1"/>
    <col min="11017" max="11017" width="24.5703125" style="9" bestFit="1" customWidth="1"/>
    <col min="11018" max="11018" width="14.28515625" style="9" bestFit="1" customWidth="1"/>
    <col min="11019" max="11019" width="10.42578125" style="9" bestFit="1" customWidth="1"/>
    <col min="11020" max="11265" width="9.140625" style="9"/>
    <col min="11266" max="11266" width="5.7109375" style="9" customWidth="1"/>
    <col min="11267" max="11267" width="14.85546875" style="9" customWidth="1"/>
    <col min="11268" max="11268" width="8.7109375" style="9" bestFit="1" customWidth="1"/>
    <col min="11269" max="11269" width="18.85546875" style="9" bestFit="1" customWidth="1"/>
    <col min="11270" max="11270" width="29" style="9" bestFit="1" customWidth="1"/>
    <col min="11271" max="11271" width="12.85546875" style="9" bestFit="1" customWidth="1"/>
    <col min="11272" max="11272" width="16.42578125" style="9" bestFit="1" customWidth="1"/>
    <col min="11273" max="11273" width="24.5703125" style="9" bestFit="1" customWidth="1"/>
    <col min="11274" max="11274" width="14.28515625" style="9" bestFit="1" customWidth="1"/>
    <col min="11275" max="11275" width="10.42578125" style="9" bestFit="1" customWidth="1"/>
    <col min="11276" max="11521" width="9.140625" style="9"/>
    <col min="11522" max="11522" width="5.7109375" style="9" customWidth="1"/>
    <col min="11523" max="11523" width="14.85546875" style="9" customWidth="1"/>
    <col min="11524" max="11524" width="8.7109375" style="9" bestFit="1" customWidth="1"/>
    <col min="11525" max="11525" width="18.85546875" style="9" bestFit="1" customWidth="1"/>
    <col min="11526" max="11526" width="29" style="9" bestFit="1" customWidth="1"/>
    <col min="11527" max="11527" width="12.85546875" style="9" bestFit="1" customWidth="1"/>
    <col min="11528" max="11528" width="16.42578125" style="9" bestFit="1" customWidth="1"/>
    <col min="11529" max="11529" width="24.5703125" style="9" bestFit="1" customWidth="1"/>
    <col min="11530" max="11530" width="14.28515625" style="9" bestFit="1" customWidth="1"/>
    <col min="11531" max="11531" width="10.42578125" style="9" bestFit="1" customWidth="1"/>
    <col min="11532" max="11777" width="9.140625" style="9"/>
    <col min="11778" max="11778" width="5.7109375" style="9" customWidth="1"/>
    <col min="11779" max="11779" width="14.85546875" style="9" customWidth="1"/>
    <col min="11780" max="11780" width="8.7109375" style="9" bestFit="1" customWidth="1"/>
    <col min="11781" max="11781" width="18.85546875" style="9" bestFit="1" customWidth="1"/>
    <col min="11782" max="11782" width="29" style="9" bestFit="1" customWidth="1"/>
    <col min="11783" max="11783" width="12.85546875" style="9" bestFit="1" customWidth="1"/>
    <col min="11784" max="11784" width="16.42578125" style="9" bestFit="1" customWidth="1"/>
    <col min="11785" max="11785" width="24.5703125" style="9" bestFit="1" customWidth="1"/>
    <col min="11786" max="11786" width="14.28515625" style="9" bestFit="1" customWidth="1"/>
    <col min="11787" max="11787" width="10.42578125" style="9" bestFit="1" customWidth="1"/>
    <col min="11788" max="12033" width="9.140625" style="9"/>
    <col min="12034" max="12034" width="5.7109375" style="9" customWidth="1"/>
    <col min="12035" max="12035" width="14.85546875" style="9" customWidth="1"/>
    <col min="12036" max="12036" width="8.7109375" style="9" bestFit="1" customWidth="1"/>
    <col min="12037" max="12037" width="18.85546875" style="9" bestFit="1" customWidth="1"/>
    <col min="12038" max="12038" width="29" style="9" bestFit="1" customWidth="1"/>
    <col min="12039" max="12039" width="12.85546875" style="9" bestFit="1" customWidth="1"/>
    <col min="12040" max="12040" width="16.42578125" style="9" bestFit="1" customWidth="1"/>
    <col min="12041" max="12041" width="24.5703125" style="9" bestFit="1" customWidth="1"/>
    <col min="12042" max="12042" width="14.28515625" style="9" bestFit="1" customWidth="1"/>
    <col min="12043" max="12043" width="10.42578125" style="9" bestFit="1" customWidth="1"/>
    <col min="12044" max="12289" width="9.140625" style="9"/>
    <col min="12290" max="12290" width="5.7109375" style="9" customWidth="1"/>
    <col min="12291" max="12291" width="14.85546875" style="9" customWidth="1"/>
    <col min="12292" max="12292" width="8.7109375" style="9" bestFit="1" customWidth="1"/>
    <col min="12293" max="12293" width="18.85546875" style="9" bestFit="1" customWidth="1"/>
    <col min="12294" max="12294" width="29" style="9" bestFit="1" customWidth="1"/>
    <col min="12295" max="12295" width="12.85546875" style="9" bestFit="1" customWidth="1"/>
    <col min="12296" max="12296" width="16.42578125" style="9" bestFit="1" customWidth="1"/>
    <col min="12297" max="12297" width="24.5703125" style="9" bestFit="1" customWidth="1"/>
    <col min="12298" max="12298" width="14.28515625" style="9" bestFit="1" customWidth="1"/>
    <col min="12299" max="12299" width="10.42578125" style="9" bestFit="1" customWidth="1"/>
    <col min="12300" max="12545" width="9.140625" style="9"/>
    <col min="12546" max="12546" width="5.7109375" style="9" customWidth="1"/>
    <col min="12547" max="12547" width="14.85546875" style="9" customWidth="1"/>
    <col min="12548" max="12548" width="8.7109375" style="9" bestFit="1" customWidth="1"/>
    <col min="12549" max="12549" width="18.85546875" style="9" bestFit="1" customWidth="1"/>
    <col min="12550" max="12550" width="29" style="9" bestFit="1" customWidth="1"/>
    <col min="12551" max="12551" width="12.85546875" style="9" bestFit="1" customWidth="1"/>
    <col min="12552" max="12552" width="16.42578125" style="9" bestFit="1" customWidth="1"/>
    <col min="12553" max="12553" width="24.5703125" style="9" bestFit="1" customWidth="1"/>
    <col min="12554" max="12554" width="14.28515625" style="9" bestFit="1" customWidth="1"/>
    <col min="12555" max="12555" width="10.42578125" style="9" bestFit="1" customWidth="1"/>
    <col min="12556" max="12801" width="9.140625" style="9"/>
    <col min="12802" max="12802" width="5.7109375" style="9" customWidth="1"/>
    <col min="12803" max="12803" width="14.85546875" style="9" customWidth="1"/>
    <col min="12804" max="12804" width="8.7109375" style="9" bestFit="1" customWidth="1"/>
    <col min="12805" max="12805" width="18.85546875" style="9" bestFit="1" customWidth="1"/>
    <col min="12806" max="12806" width="29" style="9" bestFit="1" customWidth="1"/>
    <col min="12807" max="12807" width="12.85546875" style="9" bestFit="1" customWidth="1"/>
    <col min="12808" max="12808" width="16.42578125" style="9" bestFit="1" customWidth="1"/>
    <col min="12809" max="12809" width="24.5703125" style="9" bestFit="1" customWidth="1"/>
    <col min="12810" max="12810" width="14.28515625" style="9" bestFit="1" customWidth="1"/>
    <col min="12811" max="12811" width="10.42578125" style="9" bestFit="1" customWidth="1"/>
    <col min="12812" max="13057" width="9.140625" style="9"/>
    <col min="13058" max="13058" width="5.7109375" style="9" customWidth="1"/>
    <col min="13059" max="13059" width="14.85546875" style="9" customWidth="1"/>
    <col min="13060" max="13060" width="8.7109375" style="9" bestFit="1" customWidth="1"/>
    <col min="13061" max="13061" width="18.85546875" style="9" bestFit="1" customWidth="1"/>
    <col min="13062" max="13062" width="29" style="9" bestFit="1" customWidth="1"/>
    <col min="13063" max="13063" width="12.85546875" style="9" bestFit="1" customWidth="1"/>
    <col min="13064" max="13064" width="16.42578125" style="9" bestFit="1" customWidth="1"/>
    <col min="13065" max="13065" width="24.5703125" style="9" bestFit="1" customWidth="1"/>
    <col min="13066" max="13066" width="14.28515625" style="9" bestFit="1" customWidth="1"/>
    <col min="13067" max="13067" width="10.42578125" style="9" bestFit="1" customWidth="1"/>
    <col min="13068" max="13313" width="9.140625" style="9"/>
    <col min="13314" max="13314" width="5.7109375" style="9" customWidth="1"/>
    <col min="13315" max="13315" width="14.85546875" style="9" customWidth="1"/>
    <col min="13316" max="13316" width="8.7109375" style="9" bestFit="1" customWidth="1"/>
    <col min="13317" max="13317" width="18.85546875" style="9" bestFit="1" customWidth="1"/>
    <col min="13318" max="13318" width="29" style="9" bestFit="1" customWidth="1"/>
    <col min="13319" max="13319" width="12.85546875" style="9" bestFit="1" customWidth="1"/>
    <col min="13320" max="13320" width="16.42578125" style="9" bestFit="1" customWidth="1"/>
    <col min="13321" max="13321" width="24.5703125" style="9" bestFit="1" customWidth="1"/>
    <col min="13322" max="13322" width="14.28515625" style="9" bestFit="1" customWidth="1"/>
    <col min="13323" max="13323" width="10.42578125" style="9" bestFit="1" customWidth="1"/>
    <col min="13324" max="13569" width="9.140625" style="9"/>
    <col min="13570" max="13570" width="5.7109375" style="9" customWidth="1"/>
    <col min="13571" max="13571" width="14.85546875" style="9" customWidth="1"/>
    <col min="13572" max="13572" width="8.7109375" style="9" bestFit="1" customWidth="1"/>
    <col min="13573" max="13573" width="18.85546875" style="9" bestFit="1" customWidth="1"/>
    <col min="13574" max="13574" width="29" style="9" bestFit="1" customWidth="1"/>
    <col min="13575" max="13575" width="12.85546875" style="9" bestFit="1" customWidth="1"/>
    <col min="13576" max="13576" width="16.42578125" style="9" bestFit="1" customWidth="1"/>
    <col min="13577" max="13577" width="24.5703125" style="9" bestFit="1" customWidth="1"/>
    <col min="13578" max="13578" width="14.28515625" style="9" bestFit="1" customWidth="1"/>
    <col min="13579" max="13579" width="10.42578125" style="9" bestFit="1" customWidth="1"/>
    <col min="13580" max="13825" width="9.140625" style="9"/>
    <col min="13826" max="13826" width="5.7109375" style="9" customWidth="1"/>
    <col min="13827" max="13827" width="14.85546875" style="9" customWidth="1"/>
    <col min="13828" max="13828" width="8.7109375" style="9" bestFit="1" customWidth="1"/>
    <col min="13829" max="13829" width="18.85546875" style="9" bestFit="1" customWidth="1"/>
    <col min="13830" max="13830" width="29" style="9" bestFit="1" customWidth="1"/>
    <col min="13831" max="13831" width="12.85546875" style="9" bestFit="1" customWidth="1"/>
    <col min="13832" max="13832" width="16.42578125" style="9" bestFit="1" customWidth="1"/>
    <col min="13833" max="13833" width="24.5703125" style="9" bestFit="1" customWidth="1"/>
    <col min="13834" max="13834" width="14.28515625" style="9" bestFit="1" customWidth="1"/>
    <col min="13835" max="13835" width="10.42578125" style="9" bestFit="1" customWidth="1"/>
    <col min="13836" max="14081" width="9.140625" style="9"/>
    <col min="14082" max="14082" width="5.7109375" style="9" customWidth="1"/>
    <col min="14083" max="14083" width="14.85546875" style="9" customWidth="1"/>
    <col min="14084" max="14084" width="8.7109375" style="9" bestFit="1" customWidth="1"/>
    <col min="14085" max="14085" width="18.85546875" style="9" bestFit="1" customWidth="1"/>
    <col min="14086" max="14086" width="29" style="9" bestFit="1" customWidth="1"/>
    <col min="14087" max="14087" width="12.85546875" style="9" bestFit="1" customWidth="1"/>
    <col min="14088" max="14088" width="16.42578125" style="9" bestFit="1" customWidth="1"/>
    <col min="14089" max="14089" width="24.5703125" style="9" bestFit="1" customWidth="1"/>
    <col min="14090" max="14090" width="14.28515625" style="9" bestFit="1" customWidth="1"/>
    <col min="14091" max="14091" width="10.42578125" style="9" bestFit="1" customWidth="1"/>
    <col min="14092" max="14337" width="9.140625" style="9"/>
    <col min="14338" max="14338" width="5.7109375" style="9" customWidth="1"/>
    <col min="14339" max="14339" width="14.85546875" style="9" customWidth="1"/>
    <col min="14340" max="14340" width="8.7109375" style="9" bestFit="1" customWidth="1"/>
    <col min="14341" max="14341" width="18.85546875" style="9" bestFit="1" customWidth="1"/>
    <col min="14342" max="14342" width="29" style="9" bestFit="1" customWidth="1"/>
    <col min="14343" max="14343" width="12.85546875" style="9" bestFit="1" customWidth="1"/>
    <col min="14344" max="14344" width="16.42578125" style="9" bestFit="1" customWidth="1"/>
    <col min="14345" max="14345" width="24.5703125" style="9" bestFit="1" customWidth="1"/>
    <col min="14346" max="14346" width="14.28515625" style="9" bestFit="1" customWidth="1"/>
    <col min="14347" max="14347" width="10.42578125" style="9" bestFit="1" customWidth="1"/>
    <col min="14348" max="14593" width="9.140625" style="9"/>
    <col min="14594" max="14594" width="5.7109375" style="9" customWidth="1"/>
    <col min="14595" max="14595" width="14.85546875" style="9" customWidth="1"/>
    <col min="14596" max="14596" width="8.7109375" style="9" bestFit="1" customWidth="1"/>
    <col min="14597" max="14597" width="18.85546875" style="9" bestFit="1" customWidth="1"/>
    <col min="14598" max="14598" width="29" style="9" bestFit="1" customWidth="1"/>
    <col min="14599" max="14599" width="12.85546875" style="9" bestFit="1" customWidth="1"/>
    <col min="14600" max="14600" width="16.42578125" style="9" bestFit="1" customWidth="1"/>
    <col min="14601" max="14601" width="24.5703125" style="9" bestFit="1" customWidth="1"/>
    <col min="14602" max="14602" width="14.28515625" style="9" bestFit="1" customWidth="1"/>
    <col min="14603" max="14603" width="10.42578125" style="9" bestFit="1" customWidth="1"/>
    <col min="14604" max="14849" width="9.140625" style="9"/>
    <col min="14850" max="14850" width="5.7109375" style="9" customWidth="1"/>
    <col min="14851" max="14851" width="14.85546875" style="9" customWidth="1"/>
    <col min="14852" max="14852" width="8.7109375" style="9" bestFit="1" customWidth="1"/>
    <col min="14853" max="14853" width="18.85546875" style="9" bestFit="1" customWidth="1"/>
    <col min="14854" max="14854" width="29" style="9" bestFit="1" customWidth="1"/>
    <col min="14855" max="14855" width="12.85546875" style="9" bestFit="1" customWidth="1"/>
    <col min="14856" max="14856" width="16.42578125" style="9" bestFit="1" customWidth="1"/>
    <col min="14857" max="14857" width="24.5703125" style="9" bestFit="1" customWidth="1"/>
    <col min="14858" max="14858" width="14.28515625" style="9" bestFit="1" customWidth="1"/>
    <col min="14859" max="14859" width="10.42578125" style="9" bestFit="1" customWidth="1"/>
    <col min="14860" max="15105" width="9.140625" style="9"/>
    <col min="15106" max="15106" width="5.7109375" style="9" customWidth="1"/>
    <col min="15107" max="15107" width="14.85546875" style="9" customWidth="1"/>
    <col min="15108" max="15108" width="8.7109375" style="9" bestFit="1" customWidth="1"/>
    <col min="15109" max="15109" width="18.85546875" style="9" bestFit="1" customWidth="1"/>
    <col min="15110" max="15110" width="29" style="9" bestFit="1" customWidth="1"/>
    <col min="15111" max="15111" width="12.85546875" style="9" bestFit="1" customWidth="1"/>
    <col min="15112" max="15112" width="16.42578125" style="9" bestFit="1" customWidth="1"/>
    <col min="15113" max="15113" width="24.5703125" style="9" bestFit="1" customWidth="1"/>
    <col min="15114" max="15114" width="14.28515625" style="9" bestFit="1" customWidth="1"/>
    <col min="15115" max="15115" width="10.42578125" style="9" bestFit="1" customWidth="1"/>
    <col min="15116" max="15361" width="9.140625" style="9"/>
    <col min="15362" max="15362" width="5.7109375" style="9" customWidth="1"/>
    <col min="15363" max="15363" width="14.85546875" style="9" customWidth="1"/>
    <col min="15364" max="15364" width="8.7109375" style="9" bestFit="1" customWidth="1"/>
    <col min="15365" max="15365" width="18.85546875" style="9" bestFit="1" customWidth="1"/>
    <col min="15366" max="15366" width="29" style="9" bestFit="1" customWidth="1"/>
    <col min="15367" max="15367" width="12.85546875" style="9" bestFit="1" customWidth="1"/>
    <col min="15368" max="15368" width="16.42578125" style="9" bestFit="1" customWidth="1"/>
    <col min="15369" max="15369" width="24.5703125" style="9" bestFit="1" customWidth="1"/>
    <col min="15370" max="15370" width="14.28515625" style="9" bestFit="1" customWidth="1"/>
    <col min="15371" max="15371" width="10.42578125" style="9" bestFit="1" customWidth="1"/>
    <col min="15372" max="15617" width="9.140625" style="9"/>
    <col min="15618" max="15618" width="5.7109375" style="9" customWidth="1"/>
    <col min="15619" max="15619" width="14.85546875" style="9" customWidth="1"/>
    <col min="15620" max="15620" width="8.7109375" style="9" bestFit="1" customWidth="1"/>
    <col min="15621" max="15621" width="18.85546875" style="9" bestFit="1" customWidth="1"/>
    <col min="15622" max="15622" width="29" style="9" bestFit="1" customWidth="1"/>
    <col min="15623" max="15623" width="12.85546875" style="9" bestFit="1" customWidth="1"/>
    <col min="15624" max="15624" width="16.42578125" style="9" bestFit="1" customWidth="1"/>
    <col min="15625" max="15625" width="24.5703125" style="9" bestFit="1" customWidth="1"/>
    <col min="15626" max="15626" width="14.28515625" style="9" bestFit="1" customWidth="1"/>
    <col min="15627" max="15627" width="10.42578125" style="9" bestFit="1" customWidth="1"/>
    <col min="15628" max="15873" width="9.140625" style="9"/>
    <col min="15874" max="15874" width="5.7109375" style="9" customWidth="1"/>
    <col min="15875" max="15875" width="14.85546875" style="9" customWidth="1"/>
    <col min="15876" max="15876" width="8.7109375" style="9" bestFit="1" customWidth="1"/>
    <col min="15877" max="15877" width="18.85546875" style="9" bestFit="1" customWidth="1"/>
    <col min="15878" max="15878" width="29" style="9" bestFit="1" customWidth="1"/>
    <col min="15879" max="15879" width="12.85546875" style="9" bestFit="1" customWidth="1"/>
    <col min="15880" max="15880" width="16.42578125" style="9" bestFit="1" customWidth="1"/>
    <col min="15881" max="15881" width="24.5703125" style="9" bestFit="1" customWidth="1"/>
    <col min="15882" max="15882" width="14.28515625" style="9" bestFit="1" customWidth="1"/>
    <col min="15883" max="15883" width="10.42578125" style="9" bestFit="1" customWidth="1"/>
    <col min="15884" max="16129" width="9.140625" style="9"/>
    <col min="16130" max="16130" width="5.7109375" style="9" customWidth="1"/>
    <col min="16131" max="16131" width="14.85546875" style="9" customWidth="1"/>
    <col min="16132" max="16132" width="8.7109375" style="9" bestFit="1" customWidth="1"/>
    <col min="16133" max="16133" width="18.85546875" style="9" bestFit="1" customWidth="1"/>
    <col min="16134" max="16134" width="29" style="9" bestFit="1" customWidth="1"/>
    <col min="16135" max="16135" width="12.85546875" style="9" bestFit="1" customWidth="1"/>
    <col min="16136" max="16136" width="16.42578125" style="9" bestFit="1" customWidth="1"/>
    <col min="16137" max="16137" width="24.5703125" style="9" bestFit="1" customWidth="1"/>
    <col min="16138" max="16138" width="14.28515625" style="9" bestFit="1" customWidth="1"/>
    <col min="16139" max="16139" width="10.42578125" style="9" bestFit="1" customWidth="1"/>
    <col min="16140" max="16384" width="9.140625" style="9"/>
  </cols>
  <sheetData>
    <row r="1" spans="2:11" x14ac:dyDescent="0.2">
      <c r="B1" s="1"/>
      <c r="C1" s="1"/>
      <c r="D1" s="2"/>
      <c r="E1" s="3"/>
      <c r="F1" s="4"/>
      <c r="G1" s="5"/>
      <c r="H1" s="6"/>
      <c r="I1" s="6"/>
      <c r="J1" s="7"/>
      <c r="K1" s="8"/>
    </row>
    <row r="2" spans="2:11" ht="36" x14ac:dyDescent="0.55000000000000004">
      <c r="C2" s="10"/>
      <c r="D2" s="109" t="s">
        <v>17</v>
      </c>
      <c r="E2" s="109"/>
      <c r="F2" s="109"/>
      <c r="G2" s="109"/>
      <c r="H2" s="109"/>
      <c r="I2" s="109"/>
      <c r="J2" s="109"/>
      <c r="K2" s="109"/>
    </row>
    <row r="3" spans="2:11" ht="15.75" x14ac:dyDescent="0.25">
      <c r="C3" s="11"/>
      <c r="D3" s="110" t="s">
        <v>18</v>
      </c>
      <c r="E3" s="111"/>
      <c r="F3" s="111"/>
      <c r="G3" s="111"/>
      <c r="H3" s="111"/>
      <c r="I3" s="111"/>
      <c r="J3" s="111"/>
      <c r="K3" s="112"/>
    </row>
    <row r="4" spans="2:11" ht="15.75" x14ac:dyDescent="0.25">
      <c r="C4" s="11"/>
      <c r="D4" s="113" t="s">
        <v>19</v>
      </c>
      <c r="E4" s="114"/>
      <c r="F4" s="114"/>
      <c r="G4" s="114"/>
      <c r="H4" s="114"/>
      <c r="I4" s="114"/>
      <c r="J4" s="114"/>
      <c r="K4" s="115"/>
    </row>
    <row r="5" spans="2:11" ht="15.75" x14ac:dyDescent="0.25">
      <c r="C5" s="11"/>
      <c r="D5" s="116" t="s">
        <v>20</v>
      </c>
      <c r="E5" s="117"/>
      <c r="F5" s="117"/>
      <c r="G5" s="117"/>
      <c r="H5" s="117"/>
      <c r="I5" s="117"/>
      <c r="J5" s="117"/>
      <c r="K5" s="118"/>
    </row>
    <row r="6" spans="2:11" ht="15.75" x14ac:dyDescent="0.25">
      <c r="C6" s="11"/>
      <c r="D6" s="119" t="s">
        <v>46</v>
      </c>
      <c r="E6" s="120"/>
      <c r="F6" s="120"/>
      <c r="G6" s="120"/>
      <c r="H6" s="120"/>
      <c r="I6" s="120"/>
      <c r="J6" s="120"/>
      <c r="K6" s="121"/>
    </row>
    <row r="7" spans="2:11" ht="21" thickBot="1" x14ac:dyDescent="0.35">
      <c r="B7" s="12" t="s">
        <v>21</v>
      </c>
      <c r="C7" s="13"/>
      <c r="D7" s="14"/>
      <c r="E7" s="15"/>
      <c r="F7" s="16"/>
      <c r="G7" s="17"/>
      <c r="H7" s="18"/>
      <c r="I7" s="18"/>
      <c r="J7" s="19"/>
      <c r="K7" s="20"/>
    </row>
    <row r="8" spans="2:11" x14ac:dyDescent="0.2">
      <c r="B8" s="21" t="s">
        <v>22</v>
      </c>
      <c r="C8" s="22" t="s">
        <v>23</v>
      </c>
      <c r="D8" s="23" t="s">
        <v>24</v>
      </c>
      <c r="E8" s="24" t="s">
        <v>25</v>
      </c>
      <c r="F8" s="25" t="s">
        <v>26</v>
      </c>
      <c r="G8" s="26" t="s">
        <v>27</v>
      </c>
      <c r="H8" s="26" t="s">
        <v>25</v>
      </c>
      <c r="I8" s="26" t="s">
        <v>28</v>
      </c>
      <c r="J8" s="25" t="s">
        <v>29</v>
      </c>
      <c r="K8" s="27" t="s">
        <v>30</v>
      </c>
    </row>
    <row r="9" spans="2:11" x14ac:dyDescent="0.2">
      <c r="B9" s="28">
        <v>1</v>
      </c>
      <c r="C9" s="29" t="s">
        <v>31</v>
      </c>
      <c r="D9" s="30"/>
      <c r="E9" s="31"/>
      <c r="F9" s="32"/>
      <c r="G9" s="32"/>
      <c r="H9" s="33"/>
      <c r="I9" s="32"/>
      <c r="J9" s="34"/>
      <c r="K9" s="35"/>
    </row>
    <row r="10" spans="2:11" x14ac:dyDescent="0.2">
      <c r="B10" s="28">
        <v>2</v>
      </c>
      <c r="C10" s="29" t="s">
        <v>10</v>
      </c>
      <c r="D10" s="36"/>
      <c r="E10" s="31"/>
      <c r="F10" s="32"/>
      <c r="G10" s="32"/>
      <c r="H10" s="33"/>
      <c r="I10" s="32"/>
      <c r="J10" s="34"/>
      <c r="K10" s="35"/>
    </row>
    <row r="11" spans="2:11" x14ac:dyDescent="0.2">
      <c r="B11" s="28">
        <v>3</v>
      </c>
      <c r="C11" s="29" t="s">
        <v>3</v>
      </c>
      <c r="D11" s="30">
        <v>3049</v>
      </c>
      <c r="E11" s="31">
        <v>169577</v>
      </c>
      <c r="F11" s="32">
        <f t="shared" ref="F11:F27" si="0">+G11/E11</f>
        <v>1.6211799359582959</v>
      </c>
      <c r="G11" s="32">
        <v>274914.82999999996</v>
      </c>
      <c r="H11" s="33">
        <f t="shared" ref="H11:H27" si="1">E11</f>
        <v>169577</v>
      </c>
      <c r="I11" s="107">
        <f>G11*279.2</f>
        <v>76756220.535999984</v>
      </c>
      <c r="J11" s="34">
        <f t="shared" ref="J11:J27" si="2">+I11/H11</f>
        <v>452.63343811955622</v>
      </c>
      <c r="K11" s="35">
        <f>+H11/H33*100</f>
        <v>0.83301923037152037</v>
      </c>
    </row>
    <row r="12" spans="2:11" x14ac:dyDescent="0.2">
      <c r="B12" s="28">
        <v>4</v>
      </c>
      <c r="C12" s="29" t="s">
        <v>5</v>
      </c>
      <c r="D12" s="30">
        <v>412</v>
      </c>
      <c r="E12" s="31">
        <v>26368</v>
      </c>
      <c r="F12" s="32">
        <f t="shared" si="0"/>
        <v>0.93</v>
      </c>
      <c r="G12" s="32">
        <v>24522.240000000002</v>
      </c>
      <c r="H12" s="33">
        <f t="shared" si="1"/>
        <v>26368</v>
      </c>
      <c r="I12" s="107">
        <f t="shared" ref="I12:I27" si="3">G12*279.2</f>
        <v>6846609.4079999998</v>
      </c>
      <c r="J12" s="34">
        <f t="shared" si="2"/>
        <v>259.65600000000001</v>
      </c>
      <c r="K12" s="35">
        <f>+H12/H33*100</f>
        <v>0.12952848007946982</v>
      </c>
    </row>
    <row r="13" spans="2:11" x14ac:dyDescent="0.2">
      <c r="B13" s="28">
        <v>5</v>
      </c>
      <c r="C13" s="29" t="s">
        <v>32</v>
      </c>
      <c r="D13" s="30"/>
      <c r="E13" s="31"/>
      <c r="F13" s="32"/>
      <c r="G13" s="32"/>
      <c r="H13" s="33"/>
      <c r="I13" s="107"/>
      <c r="J13" s="34"/>
      <c r="K13" s="35"/>
    </row>
    <row r="14" spans="2:11" x14ac:dyDescent="0.2">
      <c r="B14" s="28">
        <v>6</v>
      </c>
      <c r="C14" s="29" t="s">
        <v>13</v>
      </c>
      <c r="D14" s="30"/>
      <c r="E14" s="31"/>
      <c r="F14" s="32"/>
      <c r="G14" s="32"/>
      <c r="H14" s="33"/>
      <c r="I14" s="107"/>
      <c r="J14" s="34"/>
      <c r="K14" s="35"/>
    </row>
    <row r="15" spans="2:11" x14ac:dyDescent="0.2">
      <c r="B15" s="28">
        <v>7</v>
      </c>
      <c r="C15" s="29" t="s">
        <v>33</v>
      </c>
      <c r="D15" s="30"/>
      <c r="E15" s="31"/>
      <c r="F15" s="32"/>
      <c r="G15" s="32"/>
      <c r="H15" s="33"/>
      <c r="I15" s="107"/>
      <c r="J15" s="34"/>
      <c r="K15" s="35"/>
    </row>
    <row r="16" spans="2:11" x14ac:dyDescent="0.2">
      <c r="B16" s="28">
        <v>8</v>
      </c>
      <c r="C16" s="29" t="s">
        <v>4</v>
      </c>
      <c r="D16" s="30">
        <v>440</v>
      </c>
      <c r="E16" s="31">
        <v>20760</v>
      </c>
      <c r="F16" s="32">
        <f t="shared" si="0"/>
        <v>1.483815028901734</v>
      </c>
      <c r="G16" s="32">
        <v>30804</v>
      </c>
      <c r="H16" s="33">
        <f t="shared" si="1"/>
        <v>20760</v>
      </c>
      <c r="I16" s="107">
        <f t="shared" si="3"/>
        <v>8600476.7999999989</v>
      </c>
      <c r="J16" s="34">
        <f t="shared" si="2"/>
        <v>414.2811560693641</v>
      </c>
      <c r="K16" s="35">
        <f>+H16/H33*100</f>
        <v>0.10198009884897577</v>
      </c>
    </row>
    <row r="17" spans="2:11" x14ac:dyDescent="0.2">
      <c r="B17" s="28">
        <v>9</v>
      </c>
      <c r="C17" s="29" t="s">
        <v>2</v>
      </c>
      <c r="D17" s="30">
        <v>256694</v>
      </c>
      <c r="E17" s="31">
        <v>17965187</v>
      </c>
      <c r="F17" s="32">
        <f t="shared" si="0"/>
        <v>2.6723233457018822</v>
      </c>
      <c r="G17" s="32">
        <v>48008788.629999958</v>
      </c>
      <c r="H17" s="33">
        <f t="shared" si="1"/>
        <v>17965187</v>
      </c>
      <c r="I17" s="107">
        <f t="shared" si="3"/>
        <v>13404053785.495987</v>
      </c>
      <c r="J17" s="34">
        <f t="shared" si="2"/>
        <v>746.11267811996538</v>
      </c>
      <c r="K17" s="35">
        <f>+H17/H33*100</f>
        <v>88.251037866104738</v>
      </c>
    </row>
    <row r="18" spans="2:11" x14ac:dyDescent="0.2">
      <c r="B18" s="28">
        <v>10</v>
      </c>
      <c r="C18" s="37" t="s">
        <v>34</v>
      </c>
      <c r="D18" s="30"/>
      <c r="E18" s="31"/>
      <c r="F18" s="32"/>
      <c r="G18" s="32"/>
      <c r="H18" s="33"/>
      <c r="I18" s="107"/>
      <c r="J18" s="34"/>
      <c r="K18" s="38"/>
    </row>
    <row r="19" spans="2:11" x14ac:dyDescent="0.2">
      <c r="B19" s="28">
        <v>11</v>
      </c>
      <c r="C19" s="29" t="s">
        <v>6</v>
      </c>
      <c r="D19" s="30"/>
      <c r="E19" s="31"/>
      <c r="F19" s="32"/>
      <c r="G19" s="32"/>
      <c r="H19" s="33"/>
      <c r="I19" s="107"/>
      <c r="J19" s="34"/>
      <c r="K19" s="35"/>
    </row>
    <row r="20" spans="2:11" x14ac:dyDescent="0.2">
      <c r="B20" s="28">
        <v>12</v>
      </c>
      <c r="C20" s="29" t="s">
        <v>14</v>
      </c>
      <c r="D20" s="30"/>
      <c r="E20" s="31"/>
      <c r="F20" s="32"/>
      <c r="G20" s="32"/>
      <c r="H20" s="33"/>
      <c r="I20" s="107"/>
      <c r="J20" s="34"/>
      <c r="K20" s="35"/>
    </row>
    <row r="21" spans="2:11" x14ac:dyDescent="0.2">
      <c r="B21" s="28">
        <v>13</v>
      </c>
      <c r="C21" s="29" t="s">
        <v>35</v>
      </c>
      <c r="D21" s="30"/>
      <c r="E21" s="31"/>
      <c r="F21" s="32"/>
      <c r="G21" s="32"/>
      <c r="H21" s="33"/>
      <c r="I21" s="107"/>
      <c r="J21" s="34"/>
      <c r="K21" s="35"/>
    </row>
    <row r="22" spans="2:11" x14ac:dyDescent="0.2">
      <c r="B22" s="28">
        <v>14</v>
      </c>
      <c r="C22" s="29" t="s">
        <v>1</v>
      </c>
      <c r="D22" s="30">
        <v>22972</v>
      </c>
      <c r="E22" s="31">
        <v>1598249</v>
      </c>
      <c r="F22" s="32">
        <f t="shared" si="0"/>
        <v>3.089967495678084</v>
      </c>
      <c r="G22" s="32">
        <v>4938537.4600000018</v>
      </c>
      <c r="H22" s="33">
        <f t="shared" si="1"/>
        <v>1598249</v>
      </c>
      <c r="I22" s="107">
        <f t="shared" si="3"/>
        <v>1378839658.8320005</v>
      </c>
      <c r="J22" s="34">
        <f t="shared" si="2"/>
        <v>862.71892479332098</v>
      </c>
      <c r="K22" s="35">
        <f>+H22/H33*100</f>
        <v>7.8511363682695903</v>
      </c>
    </row>
    <row r="23" spans="2:11" x14ac:dyDescent="0.2">
      <c r="B23" s="28">
        <v>15</v>
      </c>
      <c r="C23" s="29" t="s">
        <v>16</v>
      </c>
      <c r="D23" s="30"/>
      <c r="E23" s="31"/>
      <c r="F23" s="32"/>
      <c r="G23" s="32"/>
      <c r="H23" s="33"/>
      <c r="I23" s="107"/>
      <c r="J23" s="34"/>
      <c r="K23" s="35"/>
    </row>
    <row r="24" spans="2:11" x14ac:dyDescent="0.2">
      <c r="B24" s="28">
        <v>16</v>
      </c>
      <c r="C24" s="29" t="s">
        <v>11</v>
      </c>
      <c r="D24" s="30">
        <v>2016</v>
      </c>
      <c r="E24" s="31">
        <v>8064</v>
      </c>
      <c r="F24" s="32">
        <f t="shared" si="0"/>
        <v>8.0750000000000011</v>
      </c>
      <c r="G24" s="32">
        <v>65116.800000000003</v>
      </c>
      <c r="H24" s="33">
        <f t="shared" si="1"/>
        <v>8064</v>
      </c>
      <c r="I24" s="107">
        <f t="shared" si="3"/>
        <v>18180610.559999999</v>
      </c>
      <c r="J24" s="34">
        <f t="shared" si="2"/>
        <v>2254.54</v>
      </c>
      <c r="K24" s="35">
        <f>+H24/H33*100</f>
        <v>3.961307885925533E-2</v>
      </c>
    </row>
    <row r="25" spans="2:11" x14ac:dyDescent="0.2">
      <c r="B25" s="28">
        <v>17</v>
      </c>
      <c r="C25" s="29" t="s">
        <v>7</v>
      </c>
      <c r="D25" s="30">
        <v>4960</v>
      </c>
      <c r="E25" s="31">
        <v>302160</v>
      </c>
      <c r="F25" s="32">
        <f t="shared" si="0"/>
        <v>1.5559167328567647</v>
      </c>
      <c r="G25" s="32">
        <v>470135.8</v>
      </c>
      <c r="H25" s="33">
        <f t="shared" si="1"/>
        <v>302160</v>
      </c>
      <c r="I25" s="107">
        <f t="shared" si="3"/>
        <v>131261915.35999998</v>
      </c>
      <c r="J25" s="34">
        <f t="shared" si="2"/>
        <v>434.41195181360865</v>
      </c>
      <c r="K25" s="35">
        <f>+H25/H33*100</f>
        <v>1.4843114965417399</v>
      </c>
    </row>
    <row r="26" spans="2:11" x14ac:dyDescent="0.2">
      <c r="B26" s="28">
        <v>18</v>
      </c>
      <c r="C26" s="29" t="s">
        <v>8</v>
      </c>
      <c r="D26" s="30">
        <v>3205</v>
      </c>
      <c r="E26" s="31">
        <v>212508</v>
      </c>
      <c r="F26" s="32">
        <f t="shared" si="0"/>
        <v>1.3383569089163698</v>
      </c>
      <c r="G26" s="32">
        <v>284411.54999999993</v>
      </c>
      <c r="H26" s="33">
        <f t="shared" si="1"/>
        <v>212508</v>
      </c>
      <c r="I26" s="107">
        <f t="shared" si="3"/>
        <v>79407704.759999976</v>
      </c>
      <c r="J26" s="34">
        <f t="shared" si="2"/>
        <v>373.66924896945045</v>
      </c>
      <c r="K26" s="35">
        <f>+H26/H33*100</f>
        <v>1.0439107344026082</v>
      </c>
    </row>
    <row r="27" spans="2:11" x14ac:dyDescent="0.2">
      <c r="B27" s="28">
        <v>19</v>
      </c>
      <c r="C27" s="29" t="s">
        <v>9</v>
      </c>
      <c r="D27" s="30">
        <v>766</v>
      </c>
      <c r="E27" s="31">
        <v>54040</v>
      </c>
      <c r="F27" s="32">
        <f t="shared" si="0"/>
        <v>0.96496113989637311</v>
      </c>
      <c r="G27" s="32">
        <v>52146.5</v>
      </c>
      <c r="H27" s="33">
        <f t="shared" si="1"/>
        <v>54040</v>
      </c>
      <c r="I27" s="107">
        <f t="shared" si="3"/>
        <v>14559302.799999999</v>
      </c>
      <c r="J27" s="34">
        <f t="shared" si="2"/>
        <v>269.41715025906734</v>
      </c>
      <c r="K27" s="35">
        <f>+H27/H33*100</f>
        <v>0.265462646522093</v>
      </c>
    </row>
    <row r="28" spans="2:11" x14ac:dyDescent="0.2">
      <c r="B28" s="28">
        <v>20</v>
      </c>
      <c r="C28" s="29" t="s">
        <v>36</v>
      </c>
      <c r="D28" s="30"/>
      <c r="E28" s="31"/>
      <c r="F28" s="32"/>
      <c r="G28" s="32"/>
      <c r="H28" s="33"/>
      <c r="I28" s="32"/>
      <c r="J28" s="34"/>
      <c r="K28" s="35"/>
    </row>
    <row r="29" spans="2:11" x14ac:dyDescent="0.2">
      <c r="B29" s="28">
        <v>21</v>
      </c>
      <c r="C29" s="29" t="s">
        <v>37</v>
      </c>
      <c r="D29" s="30"/>
      <c r="E29" s="31"/>
      <c r="F29" s="32"/>
      <c r="G29" s="32"/>
      <c r="H29" s="33"/>
      <c r="I29" s="32"/>
      <c r="J29" s="34"/>
      <c r="K29" s="35"/>
    </row>
    <row r="30" spans="2:11" x14ac:dyDescent="0.2">
      <c r="B30" s="39">
        <v>22</v>
      </c>
      <c r="C30" s="40" t="s">
        <v>38</v>
      </c>
      <c r="D30" s="41"/>
      <c r="E30" s="31"/>
      <c r="F30" s="32"/>
      <c r="G30" s="32"/>
      <c r="H30" s="33"/>
      <c r="I30" s="32"/>
      <c r="J30" s="34"/>
      <c r="K30" s="35"/>
    </row>
    <row r="31" spans="2:11" x14ac:dyDescent="0.2">
      <c r="B31" s="42">
        <v>23</v>
      </c>
      <c r="C31" s="43" t="s">
        <v>12</v>
      </c>
      <c r="D31" s="44"/>
      <c r="E31" s="45"/>
      <c r="F31" s="32"/>
      <c r="G31" s="32"/>
      <c r="H31" s="33"/>
      <c r="I31" s="32"/>
      <c r="J31" s="34"/>
      <c r="K31" s="35"/>
    </row>
    <row r="32" spans="2:11" ht="13.5" thickBot="1" x14ac:dyDescent="0.25">
      <c r="B32" s="46">
        <v>24</v>
      </c>
      <c r="C32" s="47" t="s">
        <v>15</v>
      </c>
      <c r="D32" s="48"/>
      <c r="E32" s="49"/>
      <c r="F32" s="32"/>
      <c r="G32" s="50"/>
      <c r="H32" s="33"/>
      <c r="I32" s="32"/>
      <c r="J32" s="34"/>
      <c r="K32" s="35"/>
    </row>
    <row r="33" spans="2:11" ht="13.5" thickBot="1" x14ac:dyDescent="0.25">
      <c r="B33" s="51"/>
      <c r="C33" s="52" t="s">
        <v>39</v>
      </c>
      <c r="D33" s="53">
        <f>SUM(D9:D32)</f>
        <v>294514</v>
      </c>
      <c r="E33" s="54">
        <f>SUM(E9:E32)</f>
        <v>20356913</v>
      </c>
      <c r="F33" s="55">
        <f>+G33/E33</f>
        <v>2.6599994709413921</v>
      </c>
      <c r="G33" s="56">
        <f>SUM(G9:G32)</f>
        <v>54149377.80999995</v>
      </c>
      <c r="H33" s="57">
        <f>SUM(H9:H32)</f>
        <v>20356913</v>
      </c>
      <c r="I33" s="58">
        <f>SUM(I9:I32)</f>
        <v>15118506284.551987</v>
      </c>
      <c r="J33" s="58">
        <f>+I33/H33</f>
        <v>742.67185228683672</v>
      </c>
      <c r="K33" s="59">
        <f>SUM(K9:K32)</f>
        <v>99.999999999999986</v>
      </c>
    </row>
    <row r="34" spans="2:11" x14ac:dyDescent="0.2">
      <c r="B34" s="60"/>
      <c r="C34" s="61"/>
      <c r="D34" s="62"/>
      <c r="E34" s="63"/>
      <c r="F34" s="64"/>
      <c r="G34" s="64"/>
      <c r="H34" s="65"/>
      <c r="I34" s="65"/>
      <c r="J34" s="64"/>
      <c r="K34" s="64"/>
    </row>
    <row r="35" spans="2:11" ht="21" thickBot="1" x14ac:dyDescent="0.35">
      <c r="B35" s="66" t="s">
        <v>40</v>
      </c>
      <c r="C35" s="47"/>
      <c r="D35" s="62"/>
      <c r="E35" s="62"/>
      <c r="F35" s="62"/>
      <c r="G35" s="62"/>
      <c r="H35" s="62"/>
      <c r="I35" s="65"/>
      <c r="J35" s="64"/>
      <c r="K35" s="64"/>
    </row>
    <row r="36" spans="2:11" ht="13.5" thickBot="1" x14ac:dyDescent="0.25">
      <c r="B36" s="67" t="s">
        <v>22</v>
      </c>
      <c r="C36" s="68" t="s">
        <v>23</v>
      </c>
      <c r="D36" s="53" t="s">
        <v>24</v>
      </c>
      <c r="E36" s="69" t="s">
        <v>25</v>
      </c>
      <c r="F36" s="70" t="s">
        <v>26</v>
      </c>
      <c r="G36" s="71" t="s">
        <v>27</v>
      </c>
      <c r="H36" s="71" t="s">
        <v>25</v>
      </c>
      <c r="I36" s="71" t="s">
        <v>28</v>
      </c>
      <c r="J36" s="70" t="s">
        <v>29</v>
      </c>
      <c r="K36" s="72" t="s">
        <v>30</v>
      </c>
    </row>
    <row r="37" spans="2:11" x14ac:dyDescent="0.2">
      <c r="B37" s="73">
        <v>1</v>
      </c>
      <c r="C37" s="74" t="s">
        <v>4</v>
      </c>
      <c r="D37" s="75"/>
      <c r="E37" s="76"/>
      <c r="F37" s="32"/>
      <c r="G37" s="32"/>
      <c r="H37" s="33"/>
      <c r="I37" s="32"/>
      <c r="J37" s="34"/>
      <c r="K37" s="35"/>
    </row>
    <row r="38" spans="2:11" x14ac:dyDescent="0.2">
      <c r="B38" s="39">
        <v>2</v>
      </c>
      <c r="C38" s="77" t="s">
        <v>10</v>
      </c>
      <c r="D38" s="30"/>
      <c r="E38" s="31"/>
      <c r="F38" s="32"/>
      <c r="G38" s="32"/>
      <c r="H38" s="33"/>
      <c r="I38" s="32"/>
      <c r="J38" s="78"/>
      <c r="K38" s="79"/>
    </row>
    <row r="39" spans="2:11" x14ac:dyDescent="0.2">
      <c r="B39" s="39">
        <v>3</v>
      </c>
      <c r="C39" s="77" t="s">
        <v>5</v>
      </c>
      <c r="D39" s="30"/>
      <c r="E39" s="31"/>
      <c r="F39" s="32"/>
      <c r="G39" s="32"/>
      <c r="H39" s="33"/>
      <c r="I39" s="32"/>
      <c r="J39" s="34"/>
      <c r="K39" s="35"/>
    </row>
    <row r="40" spans="2:11" x14ac:dyDescent="0.2">
      <c r="B40" s="39">
        <v>4</v>
      </c>
      <c r="C40" s="77" t="s">
        <v>9</v>
      </c>
      <c r="D40" s="30">
        <v>1337</v>
      </c>
      <c r="E40" s="31">
        <v>46795</v>
      </c>
      <c r="F40" s="32">
        <f t="shared" ref="F40" si="4">+G40/E40</f>
        <v>1.8097980553477935</v>
      </c>
      <c r="G40" s="32">
        <v>84689.5</v>
      </c>
      <c r="H40" s="33">
        <f t="shared" ref="H40" si="5">E40</f>
        <v>46795</v>
      </c>
      <c r="I40" s="107">
        <f t="shared" ref="I40" si="6">G40*279.2</f>
        <v>23645308.399999999</v>
      </c>
      <c r="J40" s="34">
        <f t="shared" ref="J40" si="7">+I40/H40</f>
        <v>505.29561705310391</v>
      </c>
      <c r="K40" s="35">
        <f>+H40/H43*100</f>
        <v>100</v>
      </c>
    </row>
    <row r="41" spans="2:11" x14ac:dyDescent="0.2">
      <c r="B41" s="39">
        <v>5</v>
      </c>
      <c r="C41" s="40" t="s">
        <v>11</v>
      </c>
      <c r="D41" s="41"/>
      <c r="E41" s="31"/>
      <c r="F41" s="32"/>
      <c r="G41" s="80"/>
      <c r="H41" s="81"/>
      <c r="I41" s="32"/>
      <c r="J41" s="78"/>
      <c r="K41" s="35"/>
    </row>
    <row r="42" spans="2:11" ht="13.5" thickBot="1" x14ac:dyDescent="0.25">
      <c r="B42" s="82">
        <v>6</v>
      </c>
      <c r="C42" s="83" t="s">
        <v>41</v>
      </c>
      <c r="D42" s="84"/>
      <c r="E42" s="85"/>
      <c r="F42" s="86"/>
      <c r="G42" s="87"/>
      <c r="H42" s="88"/>
      <c r="I42" s="32"/>
      <c r="J42" s="89"/>
      <c r="K42" s="90"/>
    </row>
    <row r="43" spans="2:11" ht="13.5" thickBot="1" x14ac:dyDescent="0.25">
      <c r="B43" s="67"/>
      <c r="C43" s="68" t="s">
        <v>39</v>
      </c>
      <c r="D43" s="53">
        <f>SUM(D37:D42)</f>
        <v>1337</v>
      </c>
      <c r="E43" s="54">
        <f>SUM(E37:E42)</f>
        <v>46795</v>
      </c>
      <c r="F43" s="91">
        <f>G43/E43</f>
        <v>1.8097980553477935</v>
      </c>
      <c r="G43" s="92">
        <f>SUM(G37:G42)</f>
        <v>84689.5</v>
      </c>
      <c r="H43" s="57">
        <f>SUM(H37:H42)</f>
        <v>46795</v>
      </c>
      <c r="I43" s="93">
        <f>SUM(I37:I42)</f>
        <v>23645308.399999999</v>
      </c>
      <c r="J43" s="94">
        <f>+I43/H43</f>
        <v>505.29561705310391</v>
      </c>
      <c r="K43" s="59">
        <f>SUM(K37:K42)</f>
        <v>100</v>
      </c>
    </row>
    <row r="44" spans="2:11" ht="13.5" thickBot="1" x14ac:dyDescent="0.25">
      <c r="D44" s="95"/>
      <c r="E44" s="96"/>
      <c r="F44" s="97"/>
      <c r="G44" s="97"/>
      <c r="H44" s="98"/>
      <c r="I44" s="98"/>
    </row>
    <row r="45" spans="2:11" ht="13.5" thickBot="1" x14ac:dyDescent="0.25">
      <c r="B45" s="99" t="s">
        <v>42</v>
      </c>
      <c r="C45" s="108" t="s">
        <v>43</v>
      </c>
      <c r="D45" s="108"/>
      <c r="E45" s="100" t="s">
        <v>47</v>
      </c>
      <c r="F45" s="101">
        <v>45777</v>
      </c>
      <c r="G45" s="95"/>
      <c r="H45" s="102" t="s">
        <v>44</v>
      </c>
      <c r="I45" s="103" t="s">
        <v>45</v>
      </c>
      <c r="J45" s="103" t="s">
        <v>0</v>
      </c>
      <c r="K45" s="104">
        <v>45777</v>
      </c>
    </row>
    <row r="46" spans="2:11" x14ac:dyDescent="0.2">
      <c r="C46" s="105" t="s">
        <v>48</v>
      </c>
      <c r="D46" s="95"/>
      <c r="E46" s="95"/>
      <c r="F46" s="95"/>
      <c r="G46" s="95"/>
      <c r="H46" s="95"/>
      <c r="I46" s="98"/>
    </row>
    <row r="48" spans="2:11" x14ac:dyDescent="0.2">
      <c r="D48" s="106"/>
      <c r="E48" s="106"/>
      <c r="F48" s="106"/>
      <c r="G48" s="106"/>
    </row>
    <row r="49" spans="4:8" x14ac:dyDescent="0.2">
      <c r="D49" s="106"/>
      <c r="E49" s="106"/>
      <c r="F49" s="106"/>
      <c r="G49" s="106"/>
    </row>
    <row r="50" spans="4:8" x14ac:dyDescent="0.2">
      <c r="D50" s="106"/>
      <c r="E50" s="106"/>
      <c r="F50" s="106"/>
      <c r="G50" s="106"/>
    </row>
    <row r="51" spans="4:8" x14ac:dyDescent="0.2">
      <c r="D51" s="106"/>
      <c r="E51" s="106"/>
      <c r="F51" s="106"/>
      <c r="G51" s="106"/>
    </row>
    <row r="52" spans="4:8" x14ac:dyDescent="0.2">
      <c r="D52" s="106"/>
      <c r="E52" s="106"/>
      <c r="F52" s="106"/>
      <c r="G52" s="106"/>
    </row>
    <row r="53" spans="4:8" x14ac:dyDescent="0.2">
      <c r="D53" s="106"/>
      <c r="E53" s="106"/>
      <c r="F53" s="106"/>
      <c r="G53" s="106"/>
      <c r="H53" s="106"/>
    </row>
  </sheetData>
  <mergeCells count="6">
    <mergeCell ref="C45:D45"/>
    <mergeCell ref="D2:K2"/>
    <mergeCell ref="D3:K3"/>
    <mergeCell ref="D4:K4"/>
    <mergeCell ref="D5:K5"/>
    <mergeCell ref="D6:K6"/>
  </mergeCells>
  <hyperlinks>
    <hyperlink ref="D5" r:id="rId1"/>
    <hyperlink ref="C46" r:id="rId2"/>
  </hyperlinks>
  <pageMargins left="0.7" right="0.7" top="0.75" bottom="0.75" header="0.3" footer="0.3"/>
  <pageSetup paperSize="5" scale="79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STATISTICES (3)</vt:lpstr>
    </vt:vector>
  </TitlesOfParts>
  <Company>pakistan tea association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pta</dc:creator>
  <cp:lastModifiedBy>Owais PTA</cp:lastModifiedBy>
  <cp:lastPrinted>2025-10-15T10:53:02Z</cp:lastPrinted>
  <dcterms:created xsi:type="dcterms:W3CDTF">2007-02-01T06:52:55Z</dcterms:created>
  <dcterms:modified xsi:type="dcterms:W3CDTF">2026-05-06T09:56:36Z</dcterms:modified>
</cp:coreProperties>
</file>